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3"/>
  </bookViews>
  <sheets>
    <sheet name="RAPORTARE LUNARA" sheetId="1" r:id="rId1"/>
    <sheet name="ANEXA 2 a" sheetId="2" r:id="rId2"/>
    <sheet name="ANEXA 2 b" sheetId="3" r:id="rId3"/>
    <sheet name="ANEXA 2 c" sheetId="4" r:id="rId4"/>
    <sheet name="VERIFICARE" sheetId="5" r:id="rId5"/>
  </sheets>
  <definedNames>
    <definedName name="_xlnm.Print_Area" localSheetId="1">'ANEXA 2 a'!$A$1:$F$68</definedName>
    <definedName name="_xlnm.Print_Area" localSheetId="2">'ANEXA 2 b'!$A$1:$F$68</definedName>
    <definedName name="_xlnm.Print_Area" localSheetId="3">'ANEXA 2 c'!$A$1:$F$68</definedName>
    <definedName name="_xlnm.Print_Area" localSheetId="0">'RAPORTARE LUNARA'!$A$1:$H$69</definedName>
    <definedName name="_xlnm.Print_Area" localSheetId="4">'VERIFICARE'!$A$1:$I$69</definedName>
  </definedNames>
  <calcPr fullCalcOnLoad="1"/>
</workbook>
</file>

<file path=xl/sharedStrings.xml><?xml version="1.0" encoding="utf-8"?>
<sst xmlns="http://schemas.openxmlformats.org/spreadsheetml/2006/main" count="743" uniqueCount="169">
  <si>
    <t>Cod formular: 51</t>
  </si>
  <si>
    <t>Cod: 66.05</t>
  </si>
  <si>
    <t>S I T U A Ţ I E</t>
  </si>
  <si>
    <t>PRIVIND MONITORIZAREA CHELTUIELILOR DE PERSONAL</t>
  </si>
  <si>
    <t>LEI</t>
  </si>
  <si>
    <t>Titlu</t>
  </si>
  <si>
    <t>Articol</t>
  </si>
  <si>
    <t>Alineat</t>
  </si>
  <si>
    <t>DENUMIRE INDICATORI</t>
  </si>
  <si>
    <t>Nr.rând</t>
  </si>
  <si>
    <t>PROGRAM ANUAL</t>
  </si>
  <si>
    <t>Plăţi cumulate efectuate în lunile anterioare</t>
  </si>
  <si>
    <t>Plăţi în luna pentru care se face raportarea</t>
  </si>
  <si>
    <t>A</t>
  </si>
  <si>
    <t>B</t>
  </si>
  <si>
    <t>C</t>
  </si>
  <si>
    <t>D</t>
  </si>
  <si>
    <t>E</t>
  </si>
  <si>
    <t>01</t>
  </si>
  <si>
    <t>02</t>
  </si>
  <si>
    <t>03</t>
  </si>
  <si>
    <t>Capitolul 3</t>
  </si>
  <si>
    <t>CHELTUIELI DE PERSONAL</t>
  </si>
  <si>
    <t>10.01</t>
  </si>
  <si>
    <t xml:space="preserve">Cheltuieli salariale in bani </t>
  </si>
  <si>
    <t>10.01.01</t>
  </si>
  <si>
    <t>Salarii de bază</t>
  </si>
  <si>
    <t>10.01.02</t>
  </si>
  <si>
    <t>Salarii de merit</t>
  </si>
  <si>
    <t>04</t>
  </si>
  <si>
    <t>10.01.03</t>
  </si>
  <si>
    <t>Indemnizaţie de conducere</t>
  </si>
  <si>
    <t>05</t>
  </si>
  <si>
    <t>10.01.04</t>
  </si>
  <si>
    <t xml:space="preserve">Spor de vechime </t>
  </si>
  <si>
    <t>06</t>
  </si>
  <si>
    <t>10.01.05</t>
  </si>
  <si>
    <t>Sporuri pentru conditii de muncă</t>
  </si>
  <si>
    <t>07</t>
  </si>
  <si>
    <t>10.01.06</t>
  </si>
  <si>
    <t>Alte sporuri</t>
  </si>
  <si>
    <t>08</t>
  </si>
  <si>
    <t>10.01.07</t>
  </si>
  <si>
    <t xml:space="preserve">Ore suplimentare                             </t>
  </si>
  <si>
    <t>09</t>
  </si>
  <si>
    <t>10.01.08</t>
  </si>
  <si>
    <t>Fond de premii, din care:</t>
  </si>
  <si>
    <t>10</t>
  </si>
  <si>
    <t xml:space="preserve">               - premiul anual</t>
  </si>
  <si>
    <t>11</t>
  </si>
  <si>
    <t>10.01.09</t>
  </si>
  <si>
    <t>Prima de vacanţă</t>
  </si>
  <si>
    <t>12</t>
  </si>
  <si>
    <t>10.01.10</t>
  </si>
  <si>
    <t>Fonduri pentru posturi ocupate prin cumul</t>
  </si>
  <si>
    <t>13</t>
  </si>
  <si>
    <t>10.01.11</t>
  </si>
  <si>
    <t>Fond aferent plăţii cu ora</t>
  </si>
  <si>
    <t>14</t>
  </si>
  <si>
    <t>10.01.12</t>
  </si>
  <si>
    <t>Indemnizaţii plătite unor persoane din afara unităţii</t>
  </si>
  <si>
    <t>15</t>
  </si>
  <si>
    <t>10.01.13</t>
  </si>
  <si>
    <t>16</t>
  </si>
  <si>
    <t>10.01.14</t>
  </si>
  <si>
    <t>Indemnizaţii de detaşare</t>
  </si>
  <si>
    <t>17</t>
  </si>
  <si>
    <t>10.01.15</t>
  </si>
  <si>
    <t>Alocatii pentru transportul la şi de la locul de muncă</t>
  </si>
  <si>
    <t>18</t>
  </si>
  <si>
    <t>10.01.16</t>
  </si>
  <si>
    <t>Alocaţii pentru locuinţe</t>
  </si>
  <si>
    <t>19</t>
  </si>
  <si>
    <t>10.01.30</t>
  </si>
  <si>
    <t>Alte drepturi salariale în bani</t>
  </si>
  <si>
    <t>32</t>
  </si>
  <si>
    <t>10.02</t>
  </si>
  <si>
    <t>Cheltuieli salariale in natură</t>
  </si>
  <si>
    <t>40</t>
  </si>
  <si>
    <t>10.02.01</t>
  </si>
  <si>
    <t>Tichete de masă</t>
  </si>
  <si>
    <t>41</t>
  </si>
  <si>
    <t>10.02.02</t>
  </si>
  <si>
    <t>Norme de hrană</t>
  </si>
  <si>
    <t>42</t>
  </si>
  <si>
    <t>10.02.03</t>
  </si>
  <si>
    <t>Uniforme si echipament obligatoriu</t>
  </si>
  <si>
    <t>43</t>
  </si>
  <si>
    <t>10.02.04</t>
  </si>
  <si>
    <t>Locuinţa de serviciu folosită de salariat şi familia sa</t>
  </si>
  <si>
    <t>44</t>
  </si>
  <si>
    <t>10.02.05</t>
  </si>
  <si>
    <t>Transportul la şi de la locul de muncă</t>
  </si>
  <si>
    <t>45</t>
  </si>
  <si>
    <t>10.02.30</t>
  </si>
  <si>
    <t>Alte drepturi salariale în natură</t>
  </si>
  <si>
    <t>70</t>
  </si>
  <si>
    <t>10.03</t>
  </si>
  <si>
    <t>Contribuţii</t>
  </si>
  <si>
    <t>71</t>
  </si>
  <si>
    <t>10.03.01</t>
  </si>
  <si>
    <t>Contribuţii de asigurări sociale de stat</t>
  </si>
  <si>
    <t>72</t>
  </si>
  <si>
    <t>10.03.02</t>
  </si>
  <si>
    <t>Contribuţii de asigurări de şomaj</t>
  </si>
  <si>
    <t>73</t>
  </si>
  <si>
    <t>10.03.03</t>
  </si>
  <si>
    <t>Contribuţii de asigurări sociale de sănătate</t>
  </si>
  <si>
    <t>74</t>
  </si>
  <si>
    <t>10.03.04</t>
  </si>
  <si>
    <t>Contribuţii de asigurări pt.accidente de muncă si boli profesionale</t>
  </si>
  <si>
    <t>75</t>
  </si>
  <si>
    <t>10.03.05</t>
  </si>
  <si>
    <t>Prime de asigurare de viaţă plătite de angajator pentru angajaţi</t>
  </si>
  <si>
    <t>76</t>
  </si>
  <si>
    <t>10.03.06</t>
  </si>
  <si>
    <t>Contribuţii pentru concedii şi indemnizaţii</t>
  </si>
  <si>
    <t>77</t>
  </si>
  <si>
    <t>10.03.07</t>
  </si>
  <si>
    <t xml:space="preserve">      Număr  de posturi aprobate </t>
  </si>
  <si>
    <t>80</t>
  </si>
  <si>
    <t>X</t>
  </si>
  <si>
    <t xml:space="preserve">      Număr de posturi ocupate</t>
  </si>
  <si>
    <t>81</t>
  </si>
  <si>
    <t xml:space="preserve">      Număr de posturi vacante </t>
  </si>
  <si>
    <t>83</t>
  </si>
  <si>
    <t xml:space="preserve">      Număr mediu de posturi remunerate</t>
  </si>
  <si>
    <t>84</t>
  </si>
  <si>
    <t>85</t>
  </si>
  <si>
    <t xml:space="preserve">      Număr de consilieri locali</t>
  </si>
  <si>
    <t>86</t>
  </si>
  <si>
    <t>PREŞEDINTE - DIRECTOR GENERAL ,</t>
  </si>
  <si>
    <t>DIRECTOR    ECONOMIC,</t>
  </si>
  <si>
    <t>INTOCMIT,</t>
  </si>
  <si>
    <t xml:space="preserve"> Număr de posturi ocupate de persoane care cumulează pensia cu salariul</t>
  </si>
  <si>
    <t>PRIVIND MONITORIZAREA CHELTUIELILOR DE PERSONAL AFERENTE FUNCŢIONARILOR PUBLICI</t>
  </si>
  <si>
    <t xml:space="preserve">      Număr  de posturi aprobate la finele perioadei de raportare</t>
  </si>
  <si>
    <t xml:space="preserve">      Număr de posturi ocupate la finele perioadei de raportare</t>
  </si>
  <si>
    <t xml:space="preserve">      Număr de posturi vacante la finele perioadei de raportare</t>
  </si>
  <si>
    <t xml:space="preserve"> Număr de posturi ocupate de persoane care cumulează pensia cu salariul la finele perioadei de raportare</t>
  </si>
  <si>
    <t xml:space="preserve">Plăţi cumulate efectuate </t>
  </si>
  <si>
    <t>lei</t>
  </si>
  <si>
    <t>ANEXA 2a)</t>
  </si>
  <si>
    <t>ANEXA 2b)</t>
  </si>
  <si>
    <t>PRIVIND MONITORIZAREA CHELTUIELILOR DE PERSONAL AFERENTE PERSONALULUI CONTRACTUAL</t>
  </si>
  <si>
    <t>ANEXA 2c)</t>
  </si>
  <si>
    <t>PRIVIND MONITORIZAREA CHELTUIELILOR DE PERSONAL AFERENTE ALTOR CATEGORII DE PERSONAL</t>
  </si>
  <si>
    <t>TOTAL PLĂŢI</t>
  </si>
  <si>
    <t>FUNCTIONARI PUBLICI</t>
  </si>
  <si>
    <t>CONTRACTUALI</t>
  </si>
  <si>
    <t>ALTE CATEGORII DE PERSONAL</t>
  </si>
  <si>
    <t>10.02.06</t>
  </si>
  <si>
    <t>Vouchere de vacanta</t>
  </si>
  <si>
    <t>46</t>
  </si>
  <si>
    <t>Contribuţia asiguratorie pentru munca</t>
  </si>
  <si>
    <t>78</t>
  </si>
  <si>
    <t>10.01.17</t>
  </si>
  <si>
    <t>Indemnizatii de hrana</t>
  </si>
  <si>
    <t>20</t>
  </si>
  <si>
    <t xml:space="preserve">Drepturi de delegare </t>
  </si>
  <si>
    <t>Drepturi  de delegare</t>
  </si>
  <si>
    <t>Drepturi de delegare</t>
  </si>
  <si>
    <t>Nume, prenume: EC. BEȚIU ADRIAN</t>
  </si>
  <si>
    <t>Telefon: 0252328766</t>
  </si>
  <si>
    <t>CASA  DE ASIGURĂRI DE SĂNĂTATE MEHEDINȚI</t>
  </si>
  <si>
    <t>EC. ALBU DRINA</t>
  </si>
  <si>
    <t>EC. BIRCU FLORINA</t>
  </si>
  <si>
    <t>PE LUNA MARTIE 2024</t>
  </si>
  <si>
    <t>PLĂŢI CUMULATE PE 3 LUNI DIN ANUL 2024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</si>
</sst>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_ ;[Red]\-#,##0\ "/>
  </numFmts>
  <fonts count="4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sz val="16"/>
      <name val="Arial"/>
      <family val="0"/>
    </font>
    <font>
      <sz val="16"/>
      <color indexed="9"/>
      <name val="Arial"/>
      <family val="0"/>
    </font>
    <font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4" fontId="0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1" fillId="0" borderId="10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3" fillId="0" borderId="12" xfId="0" applyFont="1" applyBorder="1" applyAlignment="1" applyProtection="1">
      <alignment vertical="justify"/>
      <protection/>
    </xf>
    <xf numFmtId="0" fontId="1" fillId="0" borderId="13" xfId="0" applyFont="1" applyBorder="1" applyAlignment="1" applyProtection="1">
      <alignment horizontal="center"/>
      <protection/>
    </xf>
    <xf numFmtId="0" fontId="0" fillId="0" borderId="14" xfId="0" applyBorder="1" applyAlignment="1" applyProtection="1">
      <alignment/>
      <protection/>
    </xf>
    <xf numFmtId="49" fontId="0" fillId="0" borderId="15" xfId="0" applyNumberFormat="1" applyFont="1" applyBorder="1" applyAlignment="1" applyProtection="1">
      <alignment horizontal="center" vertical="justify"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 horizontal="center"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49" fontId="0" fillId="0" borderId="18" xfId="0" applyNumberFormat="1" applyFont="1" applyBorder="1" applyAlignment="1" applyProtection="1">
      <alignment horizontal="center" vertical="justify"/>
      <protection/>
    </xf>
    <xf numFmtId="0" fontId="8" fillId="0" borderId="19" xfId="0" applyFont="1" applyBorder="1" applyAlignment="1" applyProtection="1">
      <alignment horizontal="center"/>
      <protection/>
    </xf>
    <xf numFmtId="0" fontId="8" fillId="0" borderId="20" xfId="0" applyFont="1" applyBorder="1" applyAlignment="1" applyProtection="1">
      <alignment horizontal="center"/>
      <protection/>
    </xf>
    <xf numFmtId="0" fontId="8" fillId="0" borderId="21" xfId="0" applyFont="1" applyBorder="1" applyAlignment="1" applyProtection="1">
      <alignment horizontal="center"/>
      <protection/>
    </xf>
    <xf numFmtId="49" fontId="8" fillId="0" borderId="22" xfId="0" applyNumberFormat="1" applyFont="1" applyBorder="1" applyAlignment="1" applyProtection="1">
      <alignment horizontal="center"/>
      <protection/>
    </xf>
    <xf numFmtId="49" fontId="8" fillId="0" borderId="20" xfId="0" applyNumberFormat="1" applyFont="1" applyBorder="1" applyAlignment="1" applyProtection="1">
      <alignment horizontal="center"/>
      <protection/>
    </xf>
    <xf numFmtId="49" fontId="8" fillId="0" borderId="23" xfId="0" applyNumberFormat="1" applyFont="1" applyBorder="1" applyAlignment="1" applyProtection="1">
      <alignment horizontal="center"/>
      <protection/>
    </xf>
    <xf numFmtId="3" fontId="0" fillId="0" borderId="24" xfId="0" applyNumberFormat="1" applyFont="1" applyBorder="1" applyAlignment="1" applyProtection="1">
      <alignment vertical="justify"/>
      <protection/>
    </xf>
    <xf numFmtId="3" fontId="0" fillId="0" borderId="11" xfId="0" applyNumberFormat="1" applyFont="1" applyBorder="1" applyAlignment="1" applyProtection="1">
      <alignment vertical="justify"/>
      <protection/>
    </xf>
    <xf numFmtId="3" fontId="0" fillId="0" borderId="25" xfId="0" applyNumberFormat="1" applyFont="1" applyBorder="1" applyAlignment="1" applyProtection="1">
      <alignment/>
      <protection/>
    </xf>
    <xf numFmtId="3" fontId="2" fillId="0" borderId="26" xfId="0" applyNumberFormat="1" applyFont="1" applyBorder="1" applyAlignment="1" applyProtection="1">
      <alignment horizontal="right"/>
      <protection/>
    </xf>
    <xf numFmtId="3" fontId="2" fillId="0" borderId="14" xfId="0" applyNumberFormat="1" applyFont="1" applyBorder="1" applyAlignment="1" applyProtection="1">
      <alignment horizontal="right"/>
      <protection/>
    </xf>
    <xf numFmtId="3" fontId="2" fillId="0" borderId="27" xfId="0" applyNumberFormat="1" applyFont="1" applyBorder="1" applyAlignment="1" applyProtection="1">
      <alignment horizontal="right"/>
      <protection/>
    </xf>
    <xf numFmtId="3" fontId="5" fillId="0" borderId="26" xfId="55" applyNumberFormat="1" applyFont="1" applyFill="1" applyBorder="1" applyAlignment="1" applyProtection="1">
      <alignment horizontal="right"/>
      <protection locked="0"/>
    </xf>
    <xf numFmtId="3" fontId="5" fillId="0" borderId="14" xfId="0" applyNumberFormat="1" applyFont="1" applyBorder="1" applyAlignment="1" applyProtection="1">
      <alignment horizontal="right"/>
      <protection locked="0"/>
    </xf>
    <xf numFmtId="3" fontId="5" fillId="0" borderId="27" xfId="0" applyNumberFormat="1" applyFont="1" applyBorder="1" applyAlignment="1" applyProtection="1">
      <alignment horizontal="right"/>
      <protection locked="0"/>
    </xf>
    <xf numFmtId="3" fontId="5" fillId="0" borderId="14" xfId="55" applyNumberFormat="1" applyFont="1" applyFill="1" applyBorder="1" applyAlignment="1" applyProtection="1">
      <alignment horizontal="right"/>
      <protection locked="0"/>
    </xf>
    <xf numFmtId="3" fontId="5" fillId="0" borderId="27" xfId="55" applyNumberFormat="1" applyFont="1" applyFill="1" applyBorder="1" applyAlignment="1" applyProtection="1">
      <alignment horizontal="right"/>
      <protection locked="0"/>
    </xf>
    <xf numFmtId="3" fontId="5" fillId="0" borderId="26" xfId="0" applyNumberFormat="1" applyFont="1" applyBorder="1" applyAlignment="1" applyProtection="1">
      <alignment horizontal="right"/>
      <protection locked="0"/>
    </xf>
    <xf numFmtId="3" fontId="5" fillId="0" borderId="26" xfId="0" applyNumberFormat="1" applyFont="1" applyBorder="1" applyAlignment="1" applyProtection="1">
      <alignment horizontal="right"/>
      <protection/>
    </xf>
    <xf numFmtId="3" fontId="5" fillId="0" borderId="14" xfId="0" applyNumberFormat="1" applyFont="1" applyBorder="1" applyAlignment="1" applyProtection="1">
      <alignment horizontal="right"/>
      <protection/>
    </xf>
    <xf numFmtId="3" fontId="5" fillId="0" borderId="27" xfId="0" applyNumberFormat="1" applyFont="1" applyBorder="1" applyAlignment="1" applyProtection="1">
      <alignment horizontal="right"/>
      <protection/>
    </xf>
    <xf numFmtId="0" fontId="6" fillId="0" borderId="0" xfId="0" applyFont="1" applyAlignment="1" applyProtection="1">
      <alignment/>
      <protection/>
    </xf>
    <xf numFmtId="0" fontId="8" fillId="0" borderId="28" xfId="0" applyFont="1" applyBorder="1" applyAlignment="1" applyProtection="1">
      <alignment horizontal="center"/>
      <protection/>
    </xf>
    <xf numFmtId="0" fontId="3" fillId="0" borderId="29" xfId="0" applyFont="1" applyBorder="1" applyAlignment="1" applyProtection="1">
      <alignment vertical="center" wrapText="1"/>
      <protection/>
    </xf>
    <xf numFmtId="0" fontId="8" fillId="0" borderId="23" xfId="0" applyFont="1" applyBorder="1" applyAlignment="1" applyProtection="1">
      <alignment horizontal="center"/>
      <protection/>
    </xf>
    <xf numFmtId="0" fontId="0" fillId="0" borderId="25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3" fontId="9" fillId="0" borderId="0" xfId="0" applyNumberFormat="1" applyFont="1" applyAlignment="1" applyProtection="1">
      <alignment/>
      <protection/>
    </xf>
    <xf numFmtId="3" fontId="10" fillId="0" borderId="0" xfId="0" applyNumberFormat="1" applyFont="1" applyAlignment="1" applyProtection="1">
      <alignment/>
      <protection/>
    </xf>
    <xf numFmtId="0" fontId="4" fillId="0" borderId="31" xfId="0" applyFont="1" applyBorder="1" applyAlignment="1" applyProtection="1">
      <alignment vertical="center" wrapText="1"/>
      <protection/>
    </xf>
    <xf numFmtId="0" fontId="3" fillId="0" borderId="31" xfId="0" applyFont="1" applyBorder="1" applyAlignment="1" applyProtection="1">
      <alignment vertical="center" wrapText="1"/>
      <protection/>
    </xf>
    <xf numFmtId="0" fontId="3" fillId="0" borderId="31" xfId="0" applyFont="1" applyBorder="1" applyAlignment="1" applyProtection="1">
      <alignment horizontal="left" vertical="center" wrapText="1"/>
      <protection/>
    </xf>
    <xf numFmtId="0" fontId="3" fillId="0" borderId="32" xfId="0" applyFont="1" applyBorder="1" applyAlignment="1" applyProtection="1">
      <alignment horizontal="left" vertical="center" wrapText="1"/>
      <protection/>
    </xf>
    <xf numFmtId="0" fontId="0" fillId="0" borderId="31" xfId="0" applyFont="1" applyBorder="1" applyAlignment="1" applyProtection="1">
      <alignment vertical="center" wrapText="1"/>
      <protection/>
    </xf>
    <xf numFmtId="3" fontId="0" fillId="0" borderId="14" xfId="0" applyNumberFormat="1" applyFont="1" applyBorder="1" applyAlignment="1" applyProtection="1">
      <alignment horizontal="center"/>
      <protection/>
    </xf>
    <xf numFmtId="3" fontId="0" fillId="0" borderId="27" xfId="0" applyNumberFormat="1" applyFont="1" applyBorder="1" applyAlignment="1" applyProtection="1">
      <alignment horizontal="center"/>
      <protection/>
    </xf>
    <xf numFmtId="3" fontId="0" fillId="0" borderId="26" xfId="0" applyNumberFormat="1" applyFont="1" applyBorder="1" applyAlignment="1" applyProtection="1">
      <alignment horizontal="center"/>
      <protection/>
    </xf>
    <xf numFmtId="3" fontId="0" fillId="0" borderId="27" xfId="0" applyNumberFormat="1" applyFont="1" applyFill="1" applyBorder="1" applyAlignment="1" applyProtection="1">
      <alignment horizontal="right"/>
      <protection locked="0"/>
    </xf>
    <xf numFmtId="3" fontId="0" fillId="0" borderId="27" xfId="0" applyNumberFormat="1" applyFont="1" applyBorder="1" applyAlignment="1" applyProtection="1">
      <alignment horizontal="right"/>
      <protection locked="0"/>
    </xf>
    <xf numFmtId="3" fontId="0" fillId="0" borderId="33" xfId="0" applyNumberFormat="1" applyFont="1" applyBorder="1" applyAlignment="1" applyProtection="1">
      <alignment horizontal="right"/>
      <protection/>
    </xf>
    <xf numFmtId="3" fontId="0" fillId="0" borderId="17" xfId="0" applyNumberFormat="1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49" fontId="8" fillId="0" borderId="34" xfId="0" applyNumberFormat="1" applyFont="1" applyBorder="1" applyAlignment="1" applyProtection="1">
      <alignment horizontal="center"/>
      <protection/>
    </xf>
    <xf numFmtId="3" fontId="0" fillId="0" borderId="35" xfId="0" applyNumberFormat="1" applyFont="1" applyBorder="1" applyAlignment="1" applyProtection="1">
      <alignment vertical="justify"/>
      <protection/>
    </xf>
    <xf numFmtId="3" fontId="2" fillId="0" borderId="36" xfId="0" applyNumberFormat="1" applyFont="1" applyBorder="1" applyAlignment="1" applyProtection="1">
      <alignment horizontal="right"/>
      <protection/>
    </xf>
    <xf numFmtId="3" fontId="5" fillId="0" borderId="36" xfId="55" applyNumberFormat="1" applyFont="1" applyFill="1" applyBorder="1" applyAlignment="1" applyProtection="1">
      <alignment horizontal="right"/>
      <protection locked="0"/>
    </xf>
    <xf numFmtId="3" fontId="5" fillId="0" borderId="36" xfId="0" applyNumberFormat="1" applyFont="1" applyBorder="1" applyAlignment="1" applyProtection="1">
      <alignment horizontal="right"/>
      <protection locked="0"/>
    </xf>
    <xf numFmtId="0" fontId="0" fillId="0" borderId="32" xfId="0" applyFont="1" applyBorder="1" applyAlignment="1" applyProtection="1">
      <alignment vertical="center" wrapText="1"/>
      <protection/>
    </xf>
    <xf numFmtId="0" fontId="5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3" fontId="5" fillId="0" borderId="14" xfId="0" applyNumberFormat="1" applyFont="1" applyBorder="1" applyAlignment="1" applyProtection="1">
      <alignment/>
      <protection/>
    </xf>
    <xf numFmtId="3" fontId="5" fillId="0" borderId="27" xfId="0" applyNumberFormat="1" applyFont="1" applyBorder="1" applyAlignment="1" applyProtection="1">
      <alignment/>
      <protection/>
    </xf>
    <xf numFmtId="3" fontId="5" fillId="0" borderId="17" xfId="0" applyNumberFormat="1" applyFont="1" applyBorder="1" applyAlignment="1" applyProtection="1">
      <alignment/>
      <protection/>
    </xf>
    <xf numFmtId="3" fontId="5" fillId="0" borderId="30" xfId="0" applyNumberFormat="1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3" fillId="0" borderId="37" xfId="0" applyFont="1" applyBorder="1" applyAlignment="1" applyProtection="1">
      <alignment vertical="justify"/>
      <protection/>
    </xf>
    <xf numFmtId="49" fontId="0" fillId="0" borderId="38" xfId="0" applyNumberFormat="1" applyFont="1" applyBorder="1" applyAlignment="1" applyProtection="1">
      <alignment horizontal="center" vertical="justify"/>
      <protection/>
    </xf>
    <xf numFmtId="49" fontId="0" fillId="0" borderId="39" xfId="0" applyNumberFormat="1" applyFont="1" applyBorder="1" applyAlignment="1" applyProtection="1">
      <alignment horizontal="center" vertical="justify"/>
      <protection/>
    </xf>
    <xf numFmtId="3" fontId="0" fillId="0" borderId="11" xfId="0" applyNumberFormat="1" applyFont="1" applyBorder="1" applyAlignment="1" applyProtection="1">
      <alignment/>
      <protection/>
    </xf>
    <xf numFmtId="3" fontId="0" fillId="0" borderId="10" xfId="0" applyNumberFormat="1" applyFont="1" applyBorder="1" applyAlignment="1" applyProtection="1">
      <alignment vertical="justify"/>
      <protection/>
    </xf>
    <xf numFmtId="3" fontId="2" fillId="0" borderId="13" xfId="0" applyNumberFormat="1" applyFont="1" applyBorder="1" applyAlignment="1" applyProtection="1">
      <alignment horizontal="right"/>
      <protection/>
    </xf>
    <xf numFmtId="3" fontId="5" fillId="0" borderId="13" xfId="0" applyNumberFormat="1" applyFont="1" applyBorder="1" applyAlignment="1" applyProtection="1">
      <alignment horizontal="right"/>
      <protection/>
    </xf>
    <xf numFmtId="3" fontId="5" fillId="0" borderId="13" xfId="0" applyNumberFormat="1" applyFont="1" applyBorder="1" applyAlignment="1" applyProtection="1">
      <alignment/>
      <protection/>
    </xf>
    <xf numFmtId="3" fontId="5" fillId="0" borderId="16" xfId="0" applyNumberFormat="1" applyFont="1" applyBorder="1" applyAlignment="1" applyProtection="1">
      <alignment/>
      <protection/>
    </xf>
    <xf numFmtId="0" fontId="8" fillId="0" borderId="40" xfId="0" applyFont="1" applyBorder="1" applyAlignment="1" applyProtection="1">
      <alignment horizontal="center"/>
      <protection/>
    </xf>
    <xf numFmtId="0" fontId="8" fillId="0" borderId="41" xfId="0" applyFont="1" applyBorder="1" applyAlignment="1" applyProtection="1">
      <alignment horizontal="center"/>
      <protection/>
    </xf>
    <xf numFmtId="0" fontId="8" fillId="0" borderId="42" xfId="0" applyFont="1" applyBorder="1" applyAlignment="1" applyProtection="1">
      <alignment horizontal="center"/>
      <protection/>
    </xf>
    <xf numFmtId="0" fontId="8" fillId="0" borderId="43" xfId="0" applyFont="1" applyBorder="1" applyAlignment="1" applyProtection="1">
      <alignment horizontal="center"/>
      <protection/>
    </xf>
    <xf numFmtId="0" fontId="8" fillId="0" borderId="44" xfId="0" applyFont="1" applyBorder="1" applyAlignment="1" applyProtection="1">
      <alignment horizontal="center"/>
      <protection/>
    </xf>
    <xf numFmtId="49" fontId="8" fillId="0" borderId="40" xfId="0" applyNumberFormat="1" applyFont="1" applyBorder="1" applyAlignment="1" applyProtection="1">
      <alignment horizontal="center"/>
      <protection/>
    </xf>
    <xf numFmtId="49" fontId="8" fillId="0" borderId="41" xfId="0" applyNumberFormat="1" applyFont="1" applyBorder="1" applyAlignment="1" applyProtection="1">
      <alignment horizontal="center"/>
      <protection/>
    </xf>
    <xf numFmtId="49" fontId="8" fillId="0" borderId="42" xfId="0" applyNumberFormat="1" applyFont="1" applyBorder="1" applyAlignment="1" applyProtection="1">
      <alignment horizontal="center"/>
      <protection/>
    </xf>
    <xf numFmtId="3" fontId="11" fillId="0" borderId="0" xfId="0" applyNumberFormat="1" applyFont="1" applyFill="1" applyAlignment="1" applyProtection="1">
      <alignment horizontal="center"/>
      <protection/>
    </xf>
    <xf numFmtId="0" fontId="11" fillId="0" borderId="0" xfId="0" applyFont="1" applyAlignment="1" applyProtection="1">
      <alignment/>
      <protection/>
    </xf>
    <xf numFmtId="3" fontId="5" fillId="0" borderId="13" xfId="55" applyNumberFormat="1" applyFont="1" applyFill="1" applyBorder="1" applyAlignment="1" applyProtection="1">
      <alignment horizontal="right"/>
      <protection/>
    </xf>
    <xf numFmtId="3" fontId="5" fillId="0" borderId="36" xfId="0" applyNumberFormat="1" applyFont="1" applyBorder="1" applyAlignment="1" applyProtection="1">
      <alignment horizontal="right"/>
      <protection locked="0"/>
    </xf>
    <xf numFmtId="3" fontId="5" fillId="0" borderId="45" xfId="0" applyNumberFormat="1" applyFont="1" applyBorder="1" applyAlignment="1" applyProtection="1">
      <alignment horizontal="right"/>
      <protection locked="0"/>
    </xf>
    <xf numFmtId="3" fontId="5" fillId="0" borderId="36" xfId="0" applyNumberFormat="1" applyFont="1" applyBorder="1" applyAlignment="1" applyProtection="1">
      <alignment/>
      <protection locked="0"/>
    </xf>
    <xf numFmtId="3" fontId="5" fillId="0" borderId="45" xfId="0" applyNumberFormat="1" applyFont="1" applyBorder="1" applyAlignment="1" applyProtection="1">
      <alignment/>
      <protection locked="0"/>
    </xf>
    <xf numFmtId="3" fontId="0" fillId="0" borderId="36" xfId="0" applyNumberFormat="1" applyFont="1" applyBorder="1" applyAlignment="1" applyProtection="1">
      <alignment horizontal="right"/>
      <protection/>
    </xf>
    <xf numFmtId="3" fontId="5" fillId="0" borderId="36" xfId="0" applyNumberFormat="1" applyFont="1" applyBorder="1" applyAlignment="1" applyProtection="1">
      <alignment horizontal="right"/>
      <protection/>
    </xf>
    <xf numFmtId="2" fontId="5" fillId="0" borderId="14" xfId="0" applyNumberFormat="1" applyFont="1" applyBorder="1" applyAlignment="1" applyProtection="1">
      <alignment horizontal="right"/>
      <protection locked="0"/>
    </xf>
    <xf numFmtId="0" fontId="9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3" fontId="0" fillId="0" borderId="26" xfId="0" applyNumberFormat="1" applyFont="1" applyBorder="1" applyAlignment="1" applyProtection="1">
      <alignment horizontal="right"/>
      <protection/>
    </xf>
    <xf numFmtId="3" fontId="0" fillId="0" borderId="30" xfId="0" applyNumberFormat="1" applyFont="1" applyBorder="1" applyAlignment="1" applyProtection="1">
      <alignment horizontal="right"/>
      <protection locked="0"/>
    </xf>
    <xf numFmtId="3" fontId="5" fillId="0" borderId="36" xfId="0" applyNumberFormat="1" applyFont="1" applyBorder="1" applyAlignment="1" applyProtection="1">
      <alignment horizontal="right"/>
      <protection/>
    </xf>
    <xf numFmtId="3" fontId="5" fillId="0" borderId="36" xfId="0" applyNumberFormat="1" applyFont="1" applyBorder="1" applyAlignment="1" applyProtection="1">
      <alignment/>
      <protection/>
    </xf>
    <xf numFmtId="3" fontId="0" fillId="0" borderId="36" xfId="0" applyNumberFormat="1" applyFont="1" applyBorder="1" applyAlignment="1" applyProtection="1">
      <alignment horizontal="center"/>
      <protection locked="0"/>
    </xf>
    <xf numFmtId="3" fontId="0" fillId="0" borderId="45" xfId="0" applyNumberFormat="1" applyFont="1" applyBorder="1" applyAlignment="1" applyProtection="1">
      <alignment horizontal="center"/>
      <protection locked="0"/>
    </xf>
    <xf numFmtId="0" fontId="11" fillId="0" borderId="0" xfId="0" applyFont="1" applyAlignment="1" applyProtection="1">
      <alignment/>
      <protection locked="0"/>
    </xf>
    <xf numFmtId="0" fontId="1" fillId="0" borderId="46" xfId="0" applyFont="1" applyBorder="1" applyAlignment="1" applyProtection="1">
      <alignment horizontal="center" vertical="justify"/>
      <protection/>
    </xf>
    <xf numFmtId="0" fontId="1" fillId="0" borderId="17" xfId="0" applyFont="1" applyBorder="1" applyAlignment="1" applyProtection="1">
      <alignment horizontal="center" vertical="justify"/>
      <protection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 locked="0"/>
    </xf>
    <xf numFmtId="0" fontId="7" fillId="0" borderId="47" xfId="0" applyFont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/>
      <protection/>
    </xf>
    <xf numFmtId="0" fontId="7" fillId="0" borderId="46" xfId="0" applyFont="1" applyBorder="1" applyAlignment="1" applyProtection="1">
      <alignment horizontal="center" vertical="center"/>
      <protection/>
    </xf>
    <xf numFmtId="0" fontId="7" fillId="0" borderId="17" xfId="0" applyFont="1" applyBorder="1" applyAlignment="1" applyProtection="1">
      <alignment horizontal="center" vertical="center"/>
      <protection/>
    </xf>
    <xf numFmtId="0" fontId="7" fillId="0" borderId="48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1" fillId="0" borderId="48" xfId="0" applyFont="1" applyBorder="1" applyAlignment="1" applyProtection="1">
      <alignment horizontal="center" vertical="justify"/>
      <protection/>
    </xf>
    <xf numFmtId="0" fontId="1" fillId="0" borderId="30" xfId="0" applyFont="1" applyBorder="1" applyAlignment="1" applyProtection="1">
      <alignment horizontal="center" vertical="justify"/>
      <protection/>
    </xf>
    <xf numFmtId="0" fontId="1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/>
    </xf>
    <xf numFmtId="0" fontId="2" fillId="0" borderId="49" xfId="0" applyFont="1" applyBorder="1" applyAlignment="1" applyProtection="1">
      <alignment horizontal="center" vertical="center"/>
      <protection/>
    </xf>
    <xf numFmtId="0" fontId="2" fillId="0" borderId="32" xfId="0" applyFont="1" applyBorder="1" applyAlignment="1" applyProtection="1">
      <alignment horizontal="center" vertical="center"/>
      <protection/>
    </xf>
    <xf numFmtId="0" fontId="7" fillId="0" borderId="50" xfId="0" applyFont="1" applyBorder="1" applyAlignment="1" applyProtection="1">
      <alignment horizontal="center" vertical="center" wrapText="1"/>
      <protection/>
    </xf>
    <xf numFmtId="0" fontId="7" fillId="0" borderId="18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/>
      <protection/>
    </xf>
    <xf numFmtId="0" fontId="1" fillId="0" borderId="51" xfId="0" applyFont="1" applyBorder="1" applyAlignment="1" applyProtection="1">
      <alignment horizontal="center" vertical="center" wrapText="1"/>
      <protection/>
    </xf>
    <xf numFmtId="0" fontId="1" fillId="0" borderId="19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1" fillId="0" borderId="52" xfId="0" applyFont="1" applyBorder="1" applyAlignment="1" applyProtection="1">
      <alignment horizontal="center" vertical="center" wrapText="1"/>
      <protection/>
    </xf>
    <xf numFmtId="0" fontId="1" fillId="0" borderId="21" xfId="0" applyFont="1" applyBorder="1" applyAlignment="1" applyProtection="1">
      <alignment horizontal="center" vertical="center" wrapText="1"/>
      <protection/>
    </xf>
    <xf numFmtId="0" fontId="1" fillId="0" borderId="53" xfId="0" applyFont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center" vertical="center" wrapText="1"/>
      <protection/>
    </xf>
    <xf numFmtId="0" fontId="1" fillId="0" borderId="54" xfId="0" applyFont="1" applyBorder="1" applyAlignment="1" applyProtection="1">
      <alignment horizontal="center" vertical="center" wrapText="1"/>
      <protection/>
    </xf>
    <xf numFmtId="0" fontId="1" fillId="0" borderId="23" xfId="0" applyFont="1" applyBorder="1" applyAlignment="1" applyProtection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UGET RECTIFICARE OUG 89 VIRARI FINALE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9"/>
  <sheetViews>
    <sheetView zoomScalePageLayoutView="0" workbookViewId="0" topLeftCell="A1">
      <selection activeCell="J11" sqref="J11"/>
    </sheetView>
  </sheetViews>
  <sheetFormatPr defaultColWidth="9.140625" defaultRowHeight="12.75"/>
  <cols>
    <col min="1" max="1" width="4.28125" style="2" customWidth="1"/>
    <col min="2" max="2" width="5.421875" style="2" customWidth="1"/>
    <col min="3" max="3" width="8.7109375" style="2" customWidth="1"/>
    <col min="4" max="4" width="48.8515625" style="2" customWidth="1"/>
    <col min="5" max="5" width="6.8515625" style="2" customWidth="1"/>
    <col min="6" max="6" width="15.57421875" style="2" customWidth="1"/>
    <col min="7" max="7" width="16.57421875" style="2" customWidth="1"/>
    <col min="8" max="8" width="15.8515625" style="2" customWidth="1"/>
    <col min="9" max="9" width="25.140625" style="48" customWidth="1"/>
    <col min="10" max="16384" width="9.140625" style="2" customWidth="1"/>
  </cols>
  <sheetData>
    <row r="1" spans="1:6" ht="14.25" customHeight="1">
      <c r="A1" s="1" t="s">
        <v>0</v>
      </c>
      <c r="D1" s="1"/>
      <c r="E1" s="1"/>
      <c r="F1" s="3"/>
    </row>
    <row r="2" spans="1:9" s="106" customFormat="1" ht="20.25">
      <c r="A2" s="117" t="s">
        <v>164</v>
      </c>
      <c r="B2" s="117"/>
      <c r="C2" s="117"/>
      <c r="D2" s="117"/>
      <c r="E2" s="117"/>
      <c r="F2" s="117"/>
      <c r="G2" s="117"/>
      <c r="H2" s="117"/>
      <c r="I2" s="105"/>
    </row>
    <row r="3" spans="1:6" ht="20.25">
      <c r="A3" s="1" t="s">
        <v>1</v>
      </c>
      <c r="D3" s="1"/>
      <c r="E3" s="3"/>
      <c r="F3" s="3"/>
    </row>
    <row r="4" spans="1:6" ht="8.25" customHeight="1">
      <c r="A4" s="1"/>
      <c r="D4" s="1"/>
      <c r="E4" s="3"/>
      <c r="F4" s="4"/>
    </row>
    <row r="5" spans="2:8" ht="18" customHeight="1">
      <c r="B5" s="118" t="s">
        <v>2</v>
      </c>
      <c r="C5" s="118"/>
      <c r="D5" s="118"/>
      <c r="E5" s="118"/>
      <c r="F5" s="118"/>
      <c r="G5" s="118"/>
      <c r="H5" s="118"/>
    </row>
    <row r="6" spans="2:8" ht="7.5" customHeight="1">
      <c r="B6" s="6"/>
      <c r="C6" s="6"/>
      <c r="D6" s="6"/>
      <c r="E6" s="6"/>
      <c r="F6" s="6"/>
      <c r="G6" s="6"/>
      <c r="H6" s="6"/>
    </row>
    <row r="7" spans="2:8" ht="20.25">
      <c r="B7" s="118" t="s">
        <v>3</v>
      </c>
      <c r="C7" s="118"/>
      <c r="D7" s="118"/>
      <c r="E7" s="118"/>
      <c r="F7" s="118"/>
      <c r="G7" s="118"/>
      <c r="H7" s="118"/>
    </row>
    <row r="8" spans="1:9" s="106" customFormat="1" ht="15.75" customHeight="1">
      <c r="A8" s="107"/>
      <c r="B8" s="119" t="s">
        <v>167</v>
      </c>
      <c r="C8" s="119"/>
      <c r="D8" s="119"/>
      <c r="E8" s="119"/>
      <c r="F8" s="119"/>
      <c r="G8" s="119"/>
      <c r="H8" s="119"/>
      <c r="I8" s="105"/>
    </row>
    <row r="9" spans="1:8" ht="3.75" customHeight="1">
      <c r="A9" s="5"/>
      <c r="B9" s="5"/>
      <c r="C9" s="5"/>
      <c r="D9" s="5"/>
      <c r="E9" s="5"/>
      <c r="F9" s="5"/>
      <c r="G9" s="5"/>
      <c r="H9" s="5"/>
    </row>
    <row r="10" spans="4:8" ht="12" customHeight="1">
      <c r="D10" s="3"/>
      <c r="E10" s="3"/>
      <c r="F10" s="3"/>
      <c r="H10" s="8" t="s">
        <v>4</v>
      </c>
    </row>
    <row r="11" spans="1:8" ht="35.25" customHeight="1">
      <c r="A11" s="120" t="s">
        <v>5</v>
      </c>
      <c r="B11" s="122" t="s">
        <v>6</v>
      </c>
      <c r="C11" s="124" t="s">
        <v>7</v>
      </c>
      <c r="D11" s="131" t="s">
        <v>8</v>
      </c>
      <c r="E11" s="133" t="s">
        <v>9</v>
      </c>
      <c r="F11" s="136" t="s">
        <v>10</v>
      </c>
      <c r="G11" s="115" t="s">
        <v>11</v>
      </c>
      <c r="H11" s="126" t="s">
        <v>12</v>
      </c>
    </row>
    <row r="12" spans="1:8" ht="9" customHeight="1">
      <c r="A12" s="121"/>
      <c r="B12" s="123"/>
      <c r="C12" s="125"/>
      <c r="D12" s="132"/>
      <c r="E12" s="134"/>
      <c r="F12" s="137"/>
      <c r="G12" s="116"/>
      <c r="H12" s="127"/>
    </row>
    <row r="13" spans="1:8" ht="12.75" customHeight="1">
      <c r="A13" s="20" t="s">
        <v>13</v>
      </c>
      <c r="B13" s="21" t="s">
        <v>14</v>
      </c>
      <c r="C13" s="44" t="s">
        <v>15</v>
      </c>
      <c r="D13" s="42" t="s">
        <v>16</v>
      </c>
      <c r="E13" s="22" t="s">
        <v>17</v>
      </c>
      <c r="F13" s="23" t="s">
        <v>18</v>
      </c>
      <c r="G13" s="24" t="s">
        <v>19</v>
      </c>
      <c r="H13" s="25" t="s">
        <v>20</v>
      </c>
    </row>
    <row r="14" spans="1:9" ht="12.75" customHeight="1">
      <c r="A14" s="9" t="s">
        <v>21</v>
      </c>
      <c r="B14" s="10"/>
      <c r="C14" s="45"/>
      <c r="D14" s="43"/>
      <c r="E14" s="11"/>
      <c r="F14" s="26"/>
      <c r="G14" s="27"/>
      <c r="H14" s="28"/>
      <c r="I14" s="49"/>
    </row>
    <row r="15" spans="1:9" ht="17.25" customHeight="1">
      <c r="A15" s="12">
        <v>10</v>
      </c>
      <c r="B15" s="13"/>
      <c r="C15" s="46"/>
      <c r="D15" s="51" t="s">
        <v>22</v>
      </c>
      <c r="E15" s="14" t="s">
        <v>18</v>
      </c>
      <c r="F15" s="29">
        <f>F17+F38+F47</f>
        <v>4852000</v>
      </c>
      <c r="G15" s="29">
        <f>G17+G38+G47</f>
        <v>1213400</v>
      </c>
      <c r="H15" s="29">
        <f>H17+H38+H47</f>
        <v>655680</v>
      </c>
      <c r="I15" s="50">
        <f>G15+H15</f>
        <v>1869080</v>
      </c>
    </row>
    <row r="16" spans="1:9" ht="10.5" customHeight="1">
      <c r="A16" s="12"/>
      <c r="B16" s="13"/>
      <c r="C16" s="46"/>
      <c r="D16" s="51"/>
      <c r="E16" s="14"/>
      <c r="F16" s="29"/>
      <c r="G16" s="30"/>
      <c r="H16" s="31"/>
      <c r="I16" s="50"/>
    </row>
    <row r="17" spans="1:9" ht="20.25">
      <c r="A17" s="15"/>
      <c r="B17" s="16" t="s">
        <v>23</v>
      </c>
      <c r="C17" s="46"/>
      <c r="D17" s="51" t="s">
        <v>24</v>
      </c>
      <c r="E17" s="14" t="s">
        <v>19</v>
      </c>
      <c r="F17" s="29">
        <f>SUM(F18:F36)-F26</f>
        <v>4734000</v>
      </c>
      <c r="G17" s="29">
        <f>SUM(G18:G36)-G26</f>
        <v>1186931</v>
      </c>
      <c r="H17" s="29">
        <f>SUM(H18:H36)-H26</f>
        <v>641271</v>
      </c>
      <c r="I17" s="50">
        <f aca="true" t="shared" si="0" ref="I17:I54">G17+H17</f>
        <v>1828202</v>
      </c>
    </row>
    <row r="18" spans="1:9" ht="16.5" customHeight="1">
      <c r="A18" s="15"/>
      <c r="B18" s="13"/>
      <c r="C18" s="46" t="s">
        <v>25</v>
      </c>
      <c r="D18" s="52" t="s">
        <v>26</v>
      </c>
      <c r="E18" s="14" t="s">
        <v>20</v>
      </c>
      <c r="F18" s="32">
        <v>4040000</v>
      </c>
      <c r="G18" s="33">
        <v>1016202</v>
      </c>
      <c r="H18" s="34">
        <v>558019</v>
      </c>
      <c r="I18" s="50">
        <f t="shared" si="0"/>
        <v>1574221</v>
      </c>
    </row>
    <row r="19" spans="1:9" ht="13.5" customHeight="1">
      <c r="A19" s="15"/>
      <c r="B19" s="13"/>
      <c r="C19" s="46" t="s">
        <v>27</v>
      </c>
      <c r="D19" s="52" t="s">
        <v>28</v>
      </c>
      <c r="E19" s="14" t="s">
        <v>29</v>
      </c>
      <c r="F19" s="32"/>
      <c r="G19" s="35"/>
      <c r="H19" s="36"/>
      <c r="I19" s="50">
        <f t="shared" si="0"/>
        <v>0</v>
      </c>
    </row>
    <row r="20" spans="1:9" ht="14.25" customHeight="1">
      <c r="A20" s="15"/>
      <c r="B20" s="13"/>
      <c r="C20" s="46" t="s">
        <v>30</v>
      </c>
      <c r="D20" s="52" t="s">
        <v>31</v>
      </c>
      <c r="E20" s="14" t="s">
        <v>32</v>
      </c>
      <c r="F20" s="32"/>
      <c r="G20" s="33"/>
      <c r="H20" s="34"/>
      <c r="I20" s="50">
        <f t="shared" si="0"/>
        <v>0</v>
      </c>
    </row>
    <row r="21" spans="1:9" ht="14.25" customHeight="1">
      <c r="A21" s="15"/>
      <c r="B21" s="13"/>
      <c r="C21" s="46" t="s">
        <v>33</v>
      </c>
      <c r="D21" s="52" t="s">
        <v>34</v>
      </c>
      <c r="E21" s="14" t="s">
        <v>35</v>
      </c>
      <c r="F21" s="32"/>
      <c r="G21" s="33"/>
      <c r="H21" s="34"/>
      <c r="I21" s="50">
        <f t="shared" si="0"/>
        <v>0</v>
      </c>
    </row>
    <row r="22" spans="1:9" ht="15.75" customHeight="1">
      <c r="A22" s="15"/>
      <c r="B22" s="13"/>
      <c r="C22" s="46" t="s">
        <v>36</v>
      </c>
      <c r="D22" s="52" t="s">
        <v>37</v>
      </c>
      <c r="E22" s="14" t="s">
        <v>38</v>
      </c>
      <c r="F22" s="37">
        <v>275000</v>
      </c>
      <c r="G22" s="33">
        <v>77544</v>
      </c>
      <c r="H22" s="34">
        <v>41451</v>
      </c>
      <c r="I22" s="50">
        <f t="shared" si="0"/>
        <v>118995</v>
      </c>
    </row>
    <row r="23" spans="1:9" ht="16.5" customHeight="1">
      <c r="A23" s="15"/>
      <c r="B23" s="13"/>
      <c r="C23" s="46" t="s">
        <v>39</v>
      </c>
      <c r="D23" s="52" t="s">
        <v>40</v>
      </c>
      <c r="E23" s="14" t="s">
        <v>41</v>
      </c>
      <c r="F23" s="37">
        <v>110000</v>
      </c>
      <c r="G23" s="33">
        <v>30161</v>
      </c>
      <c r="H23" s="34">
        <v>16617</v>
      </c>
      <c r="I23" s="50">
        <f t="shared" si="0"/>
        <v>46778</v>
      </c>
    </row>
    <row r="24" spans="1:9" ht="14.25" customHeight="1">
      <c r="A24" s="15"/>
      <c r="B24" s="13"/>
      <c r="C24" s="46" t="s">
        <v>42</v>
      </c>
      <c r="D24" s="52" t="s">
        <v>43</v>
      </c>
      <c r="E24" s="14" t="s">
        <v>44</v>
      </c>
      <c r="F24" s="37"/>
      <c r="G24" s="33"/>
      <c r="H24" s="34"/>
      <c r="I24" s="50">
        <f t="shared" si="0"/>
        <v>0</v>
      </c>
    </row>
    <row r="25" spans="1:9" ht="16.5" customHeight="1">
      <c r="A25" s="15"/>
      <c r="B25" s="13"/>
      <c r="C25" s="46" t="s">
        <v>45</v>
      </c>
      <c r="D25" s="52" t="s">
        <v>46</v>
      </c>
      <c r="E25" s="14" t="s">
        <v>47</v>
      </c>
      <c r="F25" s="37"/>
      <c r="G25" s="33"/>
      <c r="H25" s="34"/>
      <c r="I25" s="50">
        <f t="shared" si="0"/>
        <v>0</v>
      </c>
    </row>
    <row r="26" spans="1:9" ht="15" customHeight="1">
      <c r="A26" s="15"/>
      <c r="B26" s="13"/>
      <c r="C26" s="46"/>
      <c r="D26" s="52" t="s">
        <v>48</v>
      </c>
      <c r="E26" s="14" t="s">
        <v>49</v>
      </c>
      <c r="F26" s="37"/>
      <c r="G26" s="33"/>
      <c r="H26" s="34"/>
      <c r="I26" s="50">
        <f t="shared" si="0"/>
        <v>0</v>
      </c>
    </row>
    <row r="27" spans="1:9" ht="15.75" customHeight="1">
      <c r="A27" s="15"/>
      <c r="B27" s="13"/>
      <c r="C27" s="46" t="s">
        <v>50</v>
      </c>
      <c r="D27" s="52" t="s">
        <v>51</v>
      </c>
      <c r="E27" s="14" t="s">
        <v>52</v>
      </c>
      <c r="F27" s="37"/>
      <c r="G27" s="33"/>
      <c r="H27" s="34"/>
      <c r="I27" s="50">
        <f t="shared" si="0"/>
        <v>0</v>
      </c>
    </row>
    <row r="28" spans="1:9" ht="18.75" customHeight="1">
      <c r="A28" s="15"/>
      <c r="B28" s="13"/>
      <c r="C28" s="46" t="s">
        <v>53</v>
      </c>
      <c r="D28" s="52" t="s">
        <v>54</v>
      </c>
      <c r="E28" s="14" t="s">
        <v>55</v>
      </c>
      <c r="F28" s="37"/>
      <c r="G28" s="33"/>
      <c r="H28" s="34"/>
      <c r="I28" s="50">
        <f t="shared" si="0"/>
        <v>0</v>
      </c>
    </row>
    <row r="29" spans="1:9" ht="16.5" customHeight="1">
      <c r="A29" s="15"/>
      <c r="B29" s="13"/>
      <c r="C29" s="46" t="s">
        <v>56</v>
      </c>
      <c r="D29" s="52" t="s">
        <v>57</v>
      </c>
      <c r="E29" s="14" t="s">
        <v>58</v>
      </c>
      <c r="F29" s="37"/>
      <c r="G29" s="33"/>
      <c r="H29" s="34"/>
      <c r="I29" s="50">
        <f t="shared" si="0"/>
        <v>0</v>
      </c>
    </row>
    <row r="30" spans="1:9" ht="20.25">
      <c r="A30" s="15"/>
      <c r="B30" s="13"/>
      <c r="C30" s="46" t="s">
        <v>59</v>
      </c>
      <c r="D30" s="52" t="s">
        <v>60</v>
      </c>
      <c r="E30" s="14" t="s">
        <v>61</v>
      </c>
      <c r="F30" s="37">
        <v>140000</v>
      </c>
      <c r="G30" s="33">
        <v>30704</v>
      </c>
      <c r="H30" s="34">
        <v>15352</v>
      </c>
      <c r="I30" s="50">
        <f t="shared" si="0"/>
        <v>46056</v>
      </c>
    </row>
    <row r="31" spans="1:9" ht="20.25">
      <c r="A31" s="15"/>
      <c r="B31" s="13"/>
      <c r="C31" s="46" t="s">
        <v>62</v>
      </c>
      <c r="D31" s="52" t="s">
        <v>160</v>
      </c>
      <c r="E31" s="14" t="s">
        <v>63</v>
      </c>
      <c r="F31" s="37">
        <v>2000</v>
      </c>
      <c r="G31" s="33">
        <v>288</v>
      </c>
      <c r="H31" s="34">
        <v>0</v>
      </c>
      <c r="I31" s="50"/>
    </row>
    <row r="32" spans="1:9" ht="16.5" customHeight="1">
      <c r="A32" s="15"/>
      <c r="B32" s="13"/>
      <c r="C32" s="46" t="s">
        <v>64</v>
      </c>
      <c r="D32" s="52" t="s">
        <v>65</v>
      </c>
      <c r="E32" s="14" t="s">
        <v>66</v>
      </c>
      <c r="F32" s="37"/>
      <c r="G32" s="33"/>
      <c r="H32" s="34"/>
      <c r="I32" s="50">
        <f t="shared" si="0"/>
        <v>0</v>
      </c>
    </row>
    <row r="33" spans="1:9" ht="15" customHeight="1">
      <c r="A33" s="15"/>
      <c r="B33" s="13"/>
      <c r="C33" s="46" t="s">
        <v>67</v>
      </c>
      <c r="D33" s="52" t="s">
        <v>68</v>
      </c>
      <c r="E33" s="14" t="s">
        <v>69</v>
      </c>
      <c r="F33" s="37"/>
      <c r="G33" s="33"/>
      <c r="H33" s="34"/>
      <c r="I33" s="50">
        <f t="shared" si="0"/>
        <v>0</v>
      </c>
    </row>
    <row r="34" spans="1:9" ht="18" customHeight="1">
      <c r="A34" s="15"/>
      <c r="B34" s="13"/>
      <c r="C34" s="46" t="s">
        <v>70</v>
      </c>
      <c r="D34" s="52" t="s">
        <v>71</v>
      </c>
      <c r="E34" s="14" t="s">
        <v>72</v>
      </c>
      <c r="F34" s="37"/>
      <c r="G34" s="33"/>
      <c r="H34" s="34"/>
      <c r="I34" s="50">
        <f t="shared" si="0"/>
        <v>0</v>
      </c>
    </row>
    <row r="35" spans="1:9" ht="18" customHeight="1">
      <c r="A35" s="15"/>
      <c r="B35" s="13"/>
      <c r="C35" s="46" t="s">
        <v>156</v>
      </c>
      <c r="D35" s="52" t="s">
        <v>157</v>
      </c>
      <c r="E35" s="14" t="s">
        <v>158</v>
      </c>
      <c r="F35" s="37">
        <v>94000</v>
      </c>
      <c r="G35" s="33">
        <v>14589</v>
      </c>
      <c r="H35" s="34">
        <v>7913</v>
      </c>
      <c r="I35" s="50"/>
    </row>
    <row r="36" spans="1:9" ht="20.25">
      <c r="A36" s="15"/>
      <c r="B36" s="13"/>
      <c r="C36" s="46" t="s">
        <v>73</v>
      </c>
      <c r="D36" s="52" t="s">
        <v>74</v>
      </c>
      <c r="E36" s="14" t="s">
        <v>75</v>
      </c>
      <c r="F36" s="37">
        <v>73000</v>
      </c>
      <c r="G36" s="33">
        <v>17443</v>
      </c>
      <c r="H36" s="34">
        <v>1919</v>
      </c>
      <c r="I36" s="50">
        <f t="shared" si="0"/>
        <v>19362</v>
      </c>
    </row>
    <row r="37" spans="1:9" ht="11.25" customHeight="1">
      <c r="A37" s="15"/>
      <c r="B37" s="13"/>
      <c r="C37" s="46"/>
      <c r="D37" s="52"/>
      <c r="E37" s="14"/>
      <c r="F37" s="38"/>
      <c r="G37" s="39"/>
      <c r="H37" s="40"/>
      <c r="I37" s="50"/>
    </row>
    <row r="38" spans="1:9" ht="18" customHeight="1">
      <c r="A38" s="15"/>
      <c r="B38" s="16" t="s">
        <v>76</v>
      </c>
      <c r="C38" s="46"/>
      <c r="D38" s="51" t="s">
        <v>77</v>
      </c>
      <c r="E38" s="14" t="s">
        <v>78</v>
      </c>
      <c r="F38" s="29">
        <f>SUM(F39:F45)</f>
        <v>12000</v>
      </c>
      <c r="G38" s="29">
        <f>SUM(G39:G45)</f>
        <v>0</v>
      </c>
      <c r="H38" s="29">
        <f>SUM(H39:H45)</f>
        <v>0</v>
      </c>
      <c r="I38" s="50">
        <f t="shared" si="0"/>
        <v>0</v>
      </c>
    </row>
    <row r="39" spans="1:9" ht="12.75" customHeight="1">
      <c r="A39" s="15"/>
      <c r="B39" s="13"/>
      <c r="C39" s="46" t="s">
        <v>79</v>
      </c>
      <c r="D39" s="52" t="s">
        <v>80</v>
      </c>
      <c r="E39" s="14" t="s">
        <v>81</v>
      </c>
      <c r="F39" s="38"/>
      <c r="G39" s="39"/>
      <c r="H39" s="40"/>
      <c r="I39" s="50">
        <f t="shared" si="0"/>
        <v>0</v>
      </c>
    </row>
    <row r="40" spans="1:9" ht="15" customHeight="1">
      <c r="A40" s="15"/>
      <c r="B40" s="13"/>
      <c r="C40" s="46" t="s">
        <v>82</v>
      </c>
      <c r="D40" s="52" t="s">
        <v>83</v>
      </c>
      <c r="E40" s="14" t="s">
        <v>84</v>
      </c>
      <c r="F40" s="38"/>
      <c r="G40" s="39"/>
      <c r="H40" s="40"/>
      <c r="I40" s="50">
        <f t="shared" si="0"/>
        <v>0</v>
      </c>
    </row>
    <row r="41" spans="1:9" ht="14.25" customHeight="1">
      <c r="A41" s="15"/>
      <c r="B41" s="13"/>
      <c r="C41" s="46" t="s">
        <v>85</v>
      </c>
      <c r="D41" s="52" t="s">
        <v>86</v>
      </c>
      <c r="E41" s="14" t="s">
        <v>87</v>
      </c>
      <c r="F41" s="38"/>
      <c r="G41" s="39"/>
      <c r="H41" s="40"/>
      <c r="I41" s="50">
        <f t="shared" si="0"/>
        <v>0</v>
      </c>
    </row>
    <row r="42" spans="1:9" ht="16.5" customHeight="1">
      <c r="A42" s="15"/>
      <c r="B42" s="13"/>
      <c r="C42" s="46" t="s">
        <v>88</v>
      </c>
      <c r="D42" s="55" t="s">
        <v>89</v>
      </c>
      <c r="E42" s="14" t="s">
        <v>90</v>
      </c>
      <c r="F42" s="38"/>
      <c r="G42" s="39"/>
      <c r="H42" s="40"/>
      <c r="I42" s="50">
        <f t="shared" si="0"/>
        <v>0</v>
      </c>
    </row>
    <row r="43" spans="1:9" ht="15" customHeight="1">
      <c r="A43" s="15"/>
      <c r="B43" s="13"/>
      <c r="C43" s="46" t="s">
        <v>91</v>
      </c>
      <c r="D43" s="52" t="s">
        <v>92</v>
      </c>
      <c r="E43" s="14" t="s">
        <v>93</v>
      </c>
      <c r="F43" s="38"/>
      <c r="G43" s="39"/>
      <c r="H43" s="40"/>
      <c r="I43" s="50">
        <f t="shared" si="0"/>
        <v>0</v>
      </c>
    </row>
    <row r="44" spans="1:9" ht="15" customHeight="1">
      <c r="A44" s="15"/>
      <c r="B44" s="13"/>
      <c r="C44" s="46" t="s">
        <v>151</v>
      </c>
      <c r="D44" s="52" t="s">
        <v>152</v>
      </c>
      <c r="E44" s="14" t="s">
        <v>153</v>
      </c>
      <c r="F44" s="37">
        <v>12000</v>
      </c>
      <c r="G44" s="33"/>
      <c r="H44" s="34">
        <v>0</v>
      </c>
      <c r="I44" s="50"/>
    </row>
    <row r="45" spans="1:9" ht="12" customHeight="1">
      <c r="A45" s="15"/>
      <c r="B45" s="13"/>
      <c r="C45" s="46" t="s">
        <v>94</v>
      </c>
      <c r="D45" s="52" t="s">
        <v>95</v>
      </c>
      <c r="E45" s="14" t="s">
        <v>96</v>
      </c>
      <c r="F45" s="38"/>
      <c r="G45" s="39"/>
      <c r="H45" s="40"/>
      <c r="I45" s="50">
        <f t="shared" si="0"/>
        <v>0</v>
      </c>
    </row>
    <row r="46" spans="1:9" ht="10.5" customHeight="1">
      <c r="A46" s="15"/>
      <c r="B46" s="13"/>
      <c r="C46" s="46"/>
      <c r="D46" s="52"/>
      <c r="E46" s="14"/>
      <c r="F46" s="38"/>
      <c r="G46" s="39"/>
      <c r="H46" s="40"/>
      <c r="I46" s="50"/>
    </row>
    <row r="47" spans="1:9" ht="20.25">
      <c r="A47" s="15"/>
      <c r="B47" s="16" t="s">
        <v>97</v>
      </c>
      <c r="C47" s="46"/>
      <c r="D47" s="51" t="s">
        <v>98</v>
      </c>
      <c r="E47" s="14" t="s">
        <v>99</v>
      </c>
      <c r="F47" s="29">
        <f>SUM(F48:F54)</f>
        <v>106000</v>
      </c>
      <c r="G47" s="29">
        <f>SUM(G48:G54)</f>
        <v>26469</v>
      </c>
      <c r="H47" s="29">
        <f>SUM(H48:H54)</f>
        <v>14409</v>
      </c>
      <c r="I47" s="50">
        <f t="shared" si="0"/>
        <v>40878</v>
      </c>
    </row>
    <row r="48" spans="1:9" ht="20.25">
      <c r="A48" s="15"/>
      <c r="B48" s="13"/>
      <c r="C48" s="46" t="s">
        <v>100</v>
      </c>
      <c r="D48" s="52" t="s">
        <v>101</v>
      </c>
      <c r="E48" s="14" t="s">
        <v>102</v>
      </c>
      <c r="F48" s="37">
        <v>0</v>
      </c>
      <c r="G48" s="33"/>
      <c r="H48" s="34"/>
      <c r="I48" s="50">
        <f t="shared" si="0"/>
        <v>0</v>
      </c>
    </row>
    <row r="49" spans="1:9" ht="20.25">
      <c r="A49" s="15"/>
      <c r="B49" s="13"/>
      <c r="C49" s="46" t="s">
        <v>103</v>
      </c>
      <c r="D49" s="52" t="s">
        <v>104</v>
      </c>
      <c r="E49" s="14" t="s">
        <v>105</v>
      </c>
      <c r="F49" s="37">
        <v>0</v>
      </c>
      <c r="G49" s="33"/>
      <c r="H49" s="34"/>
      <c r="I49" s="50">
        <f t="shared" si="0"/>
        <v>0</v>
      </c>
    </row>
    <row r="50" spans="1:9" ht="20.25">
      <c r="A50" s="15"/>
      <c r="B50" s="13"/>
      <c r="C50" s="46" t="s">
        <v>106</v>
      </c>
      <c r="D50" s="52" t="s">
        <v>107</v>
      </c>
      <c r="E50" s="14" t="s">
        <v>108</v>
      </c>
      <c r="F50" s="37">
        <v>0</v>
      </c>
      <c r="G50" s="33"/>
      <c r="H50" s="34"/>
      <c r="I50" s="50">
        <f t="shared" si="0"/>
        <v>0</v>
      </c>
    </row>
    <row r="51" spans="1:9" ht="28.5">
      <c r="A51" s="15"/>
      <c r="B51" s="13"/>
      <c r="C51" s="46" t="s">
        <v>109</v>
      </c>
      <c r="D51" s="52" t="s">
        <v>110</v>
      </c>
      <c r="E51" s="14" t="s">
        <v>111</v>
      </c>
      <c r="F51" s="37">
        <v>0</v>
      </c>
      <c r="G51" s="33"/>
      <c r="H51" s="34"/>
      <c r="I51" s="50">
        <f t="shared" si="0"/>
        <v>0</v>
      </c>
    </row>
    <row r="52" spans="1:9" ht="28.5">
      <c r="A52" s="15"/>
      <c r="B52" s="13"/>
      <c r="C52" s="46" t="s">
        <v>112</v>
      </c>
      <c r="D52" s="52" t="s">
        <v>113</v>
      </c>
      <c r="E52" s="14" t="s">
        <v>114</v>
      </c>
      <c r="F52" s="37"/>
      <c r="G52" s="33"/>
      <c r="H52" s="34"/>
      <c r="I52" s="50">
        <f t="shared" si="0"/>
        <v>0</v>
      </c>
    </row>
    <row r="53" spans="1:9" ht="20.25">
      <c r="A53" s="15"/>
      <c r="B53" s="13"/>
      <c r="C53" s="46" t="s">
        <v>115</v>
      </c>
      <c r="D53" s="52" t="s">
        <v>116</v>
      </c>
      <c r="E53" s="14" t="s">
        <v>117</v>
      </c>
      <c r="F53" s="37">
        <v>0</v>
      </c>
      <c r="G53" s="104"/>
      <c r="H53" s="34"/>
      <c r="I53" s="50">
        <f t="shared" si="0"/>
        <v>0</v>
      </c>
    </row>
    <row r="54" spans="1:9" ht="20.25">
      <c r="A54" s="15"/>
      <c r="B54" s="13"/>
      <c r="C54" s="46" t="s">
        <v>118</v>
      </c>
      <c r="D54" s="52" t="s">
        <v>154</v>
      </c>
      <c r="E54" s="14" t="s">
        <v>155</v>
      </c>
      <c r="F54" s="37">
        <v>106000</v>
      </c>
      <c r="G54" s="33">
        <v>26469</v>
      </c>
      <c r="H54" s="34">
        <v>14409</v>
      </c>
      <c r="I54" s="50">
        <f t="shared" si="0"/>
        <v>40878</v>
      </c>
    </row>
    <row r="55" spans="1:9" ht="11.25" customHeight="1">
      <c r="A55" s="15"/>
      <c r="B55" s="13"/>
      <c r="C55" s="46"/>
      <c r="D55" s="52"/>
      <c r="E55" s="14"/>
      <c r="F55" s="38"/>
      <c r="G55" s="39"/>
      <c r="H55" s="40"/>
      <c r="I55" s="50"/>
    </row>
    <row r="56" spans="1:9" ht="14.25" customHeight="1">
      <c r="A56" s="15"/>
      <c r="B56" s="13"/>
      <c r="C56" s="46"/>
      <c r="D56" s="53" t="s">
        <v>119</v>
      </c>
      <c r="E56" s="14" t="s">
        <v>120</v>
      </c>
      <c r="F56" s="108">
        <f>H57+H58</f>
        <v>47</v>
      </c>
      <c r="G56" s="56" t="s">
        <v>121</v>
      </c>
      <c r="H56" s="57" t="s">
        <v>121</v>
      </c>
      <c r="I56" s="49"/>
    </row>
    <row r="57" spans="1:9" ht="15" customHeight="1">
      <c r="A57" s="15"/>
      <c r="B57" s="13"/>
      <c r="C57" s="46"/>
      <c r="D57" s="53" t="s">
        <v>122</v>
      </c>
      <c r="E57" s="14" t="s">
        <v>123</v>
      </c>
      <c r="F57" s="58" t="s">
        <v>121</v>
      </c>
      <c r="G57" s="56" t="s">
        <v>121</v>
      </c>
      <c r="H57" s="59">
        <v>45</v>
      </c>
      <c r="I57" s="49"/>
    </row>
    <row r="58" spans="1:9" ht="16.5" customHeight="1">
      <c r="A58" s="15"/>
      <c r="B58" s="13"/>
      <c r="C58" s="46"/>
      <c r="D58" s="53" t="s">
        <v>124</v>
      </c>
      <c r="E58" s="14" t="s">
        <v>125</v>
      </c>
      <c r="F58" s="58" t="s">
        <v>121</v>
      </c>
      <c r="G58" s="56" t="s">
        <v>121</v>
      </c>
      <c r="H58" s="59">
        <v>2</v>
      </c>
      <c r="I58" s="49"/>
    </row>
    <row r="59" spans="1:9" ht="17.25" customHeight="1">
      <c r="A59" s="15"/>
      <c r="B59" s="13"/>
      <c r="C59" s="46"/>
      <c r="D59" s="53" t="s">
        <v>126</v>
      </c>
      <c r="E59" s="14" t="s">
        <v>127</v>
      </c>
      <c r="F59" s="58" t="s">
        <v>121</v>
      </c>
      <c r="G59" s="56" t="s">
        <v>121</v>
      </c>
      <c r="H59" s="59">
        <v>45</v>
      </c>
      <c r="I59" s="49"/>
    </row>
    <row r="60" spans="1:9" ht="23.25" customHeight="1">
      <c r="A60" s="15"/>
      <c r="B60" s="13"/>
      <c r="C60" s="46"/>
      <c r="D60" s="55" t="s">
        <v>134</v>
      </c>
      <c r="E60" s="14" t="s">
        <v>128</v>
      </c>
      <c r="F60" s="58" t="s">
        <v>121</v>
      </c>
      <c r="G60" s="56" t="s">
        <v>121</v>
      </c>
      <c r="H60" s="60"/>
      <c r="I60" s="49"/>
    </row>
    <row r="61" spans="1:9" ht="15" customHeight="1">
      <c r="A61" s="17"/>
      <c r="B61" s="18"/>
      <c r="C61" s="47"/>
      <c r="D61" s="54" t="s">
        <v>129</v>
      </c>
      <c r="E61" s="19" t="s">
        <v>130</v>
      </c>
      <c r="F61" s="61"/>
      <c r="G61" s="62" t="s">
        <v>121</v>
      </c>
      <c r="H61" s="109"/>
      <c r="I61" s="49"/>
    </row>
    <row r="62" ht="10.5" customHeight="1"/>
    <row r="63" spans="2:8" ht="18.75" customHeight="1">
      <c r="B63" s="135" t="s">
        <v>131</v>
      </c>
      <c r="C63" s="135"/>
      <c r="D63" s="135"/>
      <c r="E63" s="135" t="s">
        <v>132</v>
      </c>
      <c r="F63" s="135"/>
      <c r="G63" s="135"/>
      <c r="H63" s="135"/>
    </row>
    <row r="64" ht="12.75" customHeight="1"/>
    <row r="65" spans="3:8" ht="20.25">
      <c r="C65" s="129" t="s">
        <v>165</v>
      </c>
      <c r="D65" s="129"/>
      <c r="E65" s="129" t="s">
        <v>166</v>
      </c>
      <c r="F65" s="129"/>
      <c r="G65" s="129"/>
      <c r="H65" s="129"/>
    </row>
    <row r="67" spans="6:8" ht="20.25">
      <c r="F67" s="130" t="s">
        <v>133</v>
      </c>
      <c r="G67" s="130"/>
      <c r="H67" s="41"/>
    </row>
    <row r="68" spans="6:8" ht="20.25">
      <c r="F68" s="128" t="s">
        <v>162</v>
      </c>
      <c r="G68" s="128"/>
      <c r="H68" s="128"/>
    </row>
    <row r="69" spans="6:8" ht="20.25">
      <c r="F69" s="128" t="s">
        <v>163</v>
      </c>
      <c r="G69" s="128"/>
      <c r="H69" s="128"/>
    </row>
  </sheetData>
  <sheetProtection password="CEC8" sheet="1" objects="1" scenarios="1"/>
  <mergeCells count="19">
    <mergeCell ref="F69:H69"/>
    <mergeCell ref="E65:H65"/>
    <mergeCell ref="F67:G67"/>
    <mergeCell ref="D11:D12"/>
    <mergeCell ref="E11:E12"/>
    <mergeCell ref="B63:D63"/>
    <mergeCell ref="E63:H63"/>
    <mergeCell ref="C65:D65"/>
    <mergeCell ref="F68:H68"/>
    <mergeCell ref="F11:F12"/>
    <mergeCell ref="G11:G12"/>
    <mergeCell ref="A2:H2"/>
    <mergeCell ref="B5:H5"/>
    <mergeCell ref="B7:H7"/>
    <mergeCell ref="B8:H8"/>
    <mergeCell ref="A11:A12"/>
    <mergeCell ref="B11:B12"/>
    <mergeCell ref="C11:C12"/>
    <mergeCell ref="H11:H12"/>
  </mergeCells>
  <dataValidations count="2">
    <dataValidation type="whole" allowBlank="1" showInputMessage="1" showErrorMessage="1" sqref="H55:H61 H14:H15 H47 H38 H17 F14:G61">
      <formula1>0</formula1>
      <formula2>1E+23</formula2>
    </dataValidation>
    <dataValidation type="whole" allowBlank="1" showInputMessage="1" showErrorMessage="1" sqref="H48:H54 H39:H46 H18:H37 H16">
      <formula1>-99999999999999900</formula1>
      <formula2>1E+23</formula2>
    </dataValidation>
  </dataValidations>
  <printOptions/>
  <pageMargins left="0.83" right="0.25" top="0.17" bottom="0.17" header="0.17" footer="0.17"/>
  <pageSetup horizontalDpi="600" verticalDpi="600" orientation="portrait" paperSize="9" scale="72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68"/>
  <sheetViews>
    <sheetView zoomScalePageLayoutView="0" workbookViewId="0" topLeftCell="A1">
      <selection activeCell="F26" sqref="F26"/>
    </sheetView>
  </sheetViews>
  <sheetFormatPr defaultColWidth="9.140625" defaultRowHeight="12.75"/>
  <cols>
    <col min="1" max="1" width="4.28125" style="2" customWidth="1"/>
    <col min="2" max="2" width="5.421875" style="2" customWidth="1"/>
    <col min="3" max="3" width="8.7109375" style="2" customWidth="1"/>
    <col min="4" max="4" width="70.28125" style="2" customWidth="1"/>
    <col min="5" max="5" width="6.8515625" style="2" customWidth="1"/>
    <col min="6" max="6" width="28.28125" style="2" customWidth="1"/>
    <col min="7" max="7" width="25.140625" style="48" customWidth="1"/>
    <col min="8" max="16384" width="9.140625" style="2" customWidth="1"/>
  </cols>
  <sheetData>
    <row r="1" spans="1:6" ht="14.25" customHeight="1">
      <c r="A1" s="1" t="s">
        <v>0</v>
      </c>
      <c r="D1" s="1"/>
      <c r="E1" s="1"/>
      <c r="F1" s="71" t="s">
        <v>142</v>
      </c>
    </row>
    <row r="2" spans="1:7" s="106" customFormat="1" ht="20.25">
      <c r="A2" s="117" t="str">
        <f>'RAPORTARE LUNARA'!A2:H2</f>
        <v>CASA  DE ASIGURĂRI DE SĂNĂTATE MEHEDINȚI</v>
      </c>
      <c r="B2" s="117"/>
      <c r="C2" s="117"/>
      <c r="D2" s="117"/>
      <c r="E2" s="117"/>
      <c r="F2" s="117"/>
      <c r="G2" s="105"/>
    </row>
    <row r="3" spans="1:6" ht="20.25">
      <c r="A3" s="1" t="s">
        <v>1</v>
      </c>
      <c r="D3" s="1"/>
      <c r="E3" s="3"/>
      <c r="F3" s="3"/>
    </row>
    <row r="4" spans="1:6" ht="8.25" customHeight="1">
      <c r="A4" s="1"/>
      <c r="D4" s="1"/>
      <c r="E4" s="3"/>
      <c r="F4" s="4"/>
    </row>
    <row r="5" spans="2:6" ht="18" customHeight="1">
      <c r="B5" s="118" t="s">
        <v>2</v>
      </c>
      <c r="C5" s="118"/>
      <c r="D5" s="118"/>
      <c r="E5" s="118"/>
      <c r="F5" s="118"/>
    </row>
    <row r="6" spans="2:6" ht="7.5" customHeight="1">
      <c r="B6" s="6"/>
      <c r="C6" s="6"/>
      <c r="D6" s="6"/>
      <c r="E6" s="6"/>
      <c r="F6" s="6"/>
    </row>
    <row r="7" spans="1:6" ht="20.25">
      <c r="A7" s="118" t="s">
        <v>135</v>
      </c>
      <c r="B7" s="118"/>
      <c r="C7" s="118"/>
      <c r="D7" s="118"/>
      <c r="E7" s="118"/>
      <c r="F7" s="118"/>
    </row>
    <row r="8" spans="1:7" s="106" customFormat="1" ht="15.75" customHeight="1">
      <c r="A8" s="107"/>
      <c r="B8" s="119" t="s">
        <v>168</v>
      </c>
      <c r="C8" s="119"/>
      <c r="D8" s="119"/>
      <c r="E8" s="119"/>
      <c r="F8" s="119"/>
      <c r="G8" s="105"/>
    </row>
    <row r="9" spans="1:6" ht="3.75" customHeight="1">
      <c r="A9" s="5"/>
      <c r="B9" s="5"/>
      <c r="C9" s="5"/>
      <c r="D9" s="5"/>
      <c r="E9" s="5"/>
      <c r="F9" s="5"/>
    </row>
    <row r="10" spans="4:6" ht="17.25" customHeight="1">
      <c r="D10" s="3"/>
      <c r="E10" s="3"/>
      <c r="F10" s="70" t="s">
        <v>141</v>
      </c>
    </row>
    <row r="11" spans="1:6" ht="35.25" customHeight="1">
      <c r="A11" s="120" t="s">
        <v>5</v>
      </c>
      <c r="B11" s="122" t="s">
        <v>6</v>
      </c>
      <c r="C11" s="124" t="s">
        <v>7</v>
      </c>
      <c r="D11" s="131" t="s">
        <v>8</v>
      </c>
      <c r="E11" s="133" t="s">
        <v>9</v>
      </c>
      <c r="F11" s="138" t="s">
        <v>140</v>
      </c>
    </row>
    <row r="12" spans="1:6" ht="9" customHeight="1">
      <c r="A12" s="121"/>
      <c r="B12" s="123"/>
      <c r="C12" s="125"/>
      <c r="D12" s="132"/>
      <c r="E12" s="134"/>
      <c r="F12" s="139"/>
    </row>
    <row r="13" spans="1:6" ht="12.75" customHeight="1">
      <c r="A13" s="20" t="s">
        <v>13</v>
      </c>
      <c r="B13" s="21" t="s">
        <v>14</v>
      </c>
      <c r="C13" s="44" t="s">
        <v>15</v>
      </c>
      <c r="D13" s="42" t="s">
        <v>16</v>
      </c>
      <c r="E13" s="22" t="s">
        <v>17</v>
      </c>
      <c r="F13" s="64" t="s">
        <v>18</v>
      </c>
    </row>
    <row r="14" spans="1:7" ht="12.75" customHeight="1">
      <c r="A14" s="9" t="s">
        <v>21</v>
      </c>
      <c r="B14" s="10"/>
      <c r="C14" s="45"/>
      <c r="D14" s="43"/>
      <c r="E14" s="11"/>
      <c r="F14" s="65"/>
      <c r="G14" s="49"/>
    </row>
    <row r="15" spans="1:7" ht="17.25" customHeight="1">
      <c r="A15" s="12">
        <v>10</v>
      </c>
      <c r="B15" s="13"/>
      <c r="C15" s="46"/>
      <c r="D15" s="51" t="s">
        <v>22</v>
      </c>
      <c r="E15" s="14" t="s">
        <v>18</v>
      </c>
      <c r="F15" s="66">
        <f>F17+F38+F47</f>
        <v>1754505</v>
      </c>
      <c r="G15" s="50"/>
    </row>
    <row r="16" spans="1:7" ht="10.5" customHeight="1">
      <c r="A16" s="12"/>
      <c r="B16" s="13"/>
      <c r="C16" s="46"/>
      <c r="D16" s="51"/>
      <c r="E16" s="14"/>
      <c r="F16" s="66"/>
      <c r="G16" s="50"/>
    </row>
    <row r="17" spans="1:7" ht="20.25">
      <c r="A17" s="15"/>
      <c r="B17" s="16" t="s">
        <v>23</v>
      </c>
      <c r="C17" s="46"/>
      <c r="D17" s="51" t="s">
        <v>24</v>
      </c>
      <c r="E17" s="14" t="s">
        <v>19</v>
      </c>
      <c r="F17" s="66">
        <f>SUM(F18:F36)-F26</f>
        <v>1715958</v>
      </c>
      <c r="G17" s="50"/>
    </row>
    <row r="18" spans="1:7" ht="16.5" customHeight="1">
      <c r="A18" s="15"/>
      <c r="B18" s="13"/>
      <c r="C18" s="46" t="s">
        <v>25</v>
      </c>
      <c r="D18" s="52" t="s">
        <v>26</v>
      </c>
      <c r="E18" s="14" t="s">
        <v>20</v>
      </c>
      <c r="F18" s="67">
        <v>1516666</v>
      </c>
      <c r="G18" s="50"/>
    </row>
    <row r="19" spans="1:7" ht="13.5" customHeight="1">
      <c r="A19" s="15"/>
      <c r="B19" s="13"/>
      <c r="C19" s="46" t="s">
        <v>27</v>
      </c>
      <c r="D19" s="52" t="s">
        <v>28</v>
      </c>
      <c r="E19" s="14" t="s">
        <v>29</v>
      </c>
      <c r="F19" s="67"/>
      <c r="G19" s="50"/>
    </row>
    <row r="20" spans="1:7" ht="14.25" customHeight="1">
      <c r="A20" s="15"/>
      <c r="B20" s="13"/>
      <c r="C20" s="46" t="s">
        <v>30</v>
      </c>
      <c r="D20" s="52" t="s">
        <v>31</v>
      </c>
      <c r="E20" s="14" t="s">
        <v>32</v>
      </c>
      <c r="F20" s="67"/>
      <c r="G20" s="50"/>
    </row>
    <row r="21" spans="1:7" ht="14.25" customHeight="1">
      <c r="A21" s="15"/>
      <c r="B21" s="13"/>
      <c r="C21" s="46" t="s">
        <v>33</v>
      </c>
      <c r="D21" s="52" t="s">
        <v>34</v>
      </c>
      <c r="E21" s="14" t="s">
        <v>35</v>
      </c>
      <c r="F21" s="67"/>
      <c r="G21" s="50"/>
    </row>
    <row r="22" spans="1:7" ht="15.75" customHeight="1">
      <c r="A22" s="15"/>
      <c r="B22" s="13"/>
      <c r="C22" s="46" t="s">
        <v>36</v>
      </c>
      <c r="D22" s="52" t="s">
        <v>37</v>
      </c>
      <c r="E22" s="14" t="s">
        <v>38</v>
      </c>
      <c r="F22" s="68">
        <v>110362</v>
      </c>
      <c r="G22" s="50"/>
    </row>
    <row r="23" spans="1:7" ht="16.5" customHeight="1">
      <c r="A23" s="15"/>
      <c r="B23" s="13"/>
      <c r="C23" s="46" t="s">
        <v>39</v>
      </c>
      <c r="D23" s="52" t="s">
        <v>40</v>
      </c>
      <c r="E23" s="14" t="s">
        <v>41</v>
      </c>
      <c r="F23" s="68">
        <v>46778</v>
      </c>
      <c r="G23" s="50"/>
    </row>
    <row r="24" spans="1:7" ht="14.25" customHeight="1">
      <c r="A24" s="15"/>
      <c r="B24" s="13"/>
      <c r="C24" s="46" t="s">
        <v>42</v>
      </c>
      <c r="D24" s="52" t="s">
        <v>43</v>
      </c>
      <c r="E24" s="14" t="s">
        <v>44</v>
      </c>
      <c r="F24" s="68"/>
      <c r="G24" s="50"/>
    </row>
    <row r="25" spans="1:7" ht="16.5" customHeight="1">
      <c r="A25" s="15"/>
      <c r="B25" s="13"/>
      <c r="C25" s="46" t="s">
        <v>45</v>
      </c>
      <c r="D25" s="52" t="s">
        <v>46</v>
      </c>
      <c r="E25" s="14" t="s">
        <v>47</v>
      </c>
      <c r="F25" s="68"/>
      <c r="G25" s="50"/>
    </row>
    <row r="26" spans="1:7" ht="15" customHeight="1">
      <c r="A26" s="15"/>
      <c r="B26" s="13"/>
      <c r="C26" s="46"/>
      <c r="D26" s="52" t="s">
        <v>48</v>
      </c>
      <c r="E26" s="14" t="s">
        <v>49</v>
      </c>
      <c r="F26" s="68"/>
      <c r="G26" s="50"/>
    </row>
    <row r="27" spans="1:7" ht="15.75" customHeight="1">
      <c r="A27" s="15"/>
      <c r="B27" s="13"/>
      <c r="C27" s="46" t="s">
        <v>50</v>
      </c>
      <c r="D27" s="52" t="s">
        <v>51</v>
      </c>
      <c r="E27" s="14" t="s">
        <v>52</v>
      </c>
      <c r="F27" s="68"/>
      <c r="G27" s="50"/>
    </row>
    <row r="28" spans="1:7" ht="18.75" customHeight="1">
      <c r="A28" s="15"/>
      <c r="B28" s="13"/>
      <c r="C28" s="46" t="s">
        <v>53</v>
      </c>
      <c r="D28" s="52" t="s">
        <v>54</v>
      </c>
      <c r="E28" s="14" t="s">
        <v>55</v>
      </c>
      <c r="F28" s="68"/>
      <c r="G28" s="50"/>
    </row>
    <row r="29" spans="1:7" ht="16.5" customHeight="1">
      <c r="A29" s="15"/>
      <c r="B29" s="13"/>
      <c r="C29" s="46" t="s">
        <v>56</v>
      </c>
      <c r="D29" s="52" t="s">
        <v>57</v>
      </c>
      <c r="E29" s="14" t="s">
        <v>58</v>
      </c>
      <c r="F29" s="68"/>
      <c r="G29" s="50"/>
    </row>
    <row r="30" spans="1:7" ht="20.25">
      <c r="A30" s="15"/>
      <c r="B30" s="13"/>
      <c r="C30" s="46" t="s">
        <v>59</v>
      </c>
      <c r="D30" s="52" t="s">
        <v>60</v>
      </c>
      <c r="E30" s="14" t="s">
        <v>61</v>
      </c>
      <c r="F30" s="68"/>
      <c r="G30" s="50"/>
    </row>
    <row r="31" spans="1:7" ht="20.25">
      <c r="A31" s="15"/>
      <c r="B31" s="13"/>
      <c r="C31" s="46" t="s">
        <v>62</v>
      </c>
      <c r="D31" s="52" t="s">
        <v>159</v>
      </c>
      <c r="E31" s="14" t="s">
        <v>63</v>
      </c>
      <c r="F31" s="68">
        <v>288</v>
      </c>
      <c r="G31" s="50"/>
    </row>
    <row r="32" spans="1:7" ht="16.5" customHeight="1">
      <c r="A32" s="15"/>
      <c r="B32" s="13"/>
      <c r="C32" s="46" t="s">
        <v>64</v>
      </c>
      <c r="D32" s="52" t="s">
        <v>65</v>
      </c>
      <c r="E32" s="14" t="s">
        <v>66</v>
      </c>
      <c r="F32" s="68"/>
      <c r="G32" s="50"/>
    </row>
    <row r="33" spans="1:7" ht="15" customHeight="1">
      <c r="A33" s="15"/>
      <c r="B33" s="13"/>
      <c r="C33" s="46" t="s">
        <v>67</v>
      </c>
      <c r="D33" s="52" t="s">
        <v>68</v>
      </c>
      <c r="E33" s="14" t="s">
        <v>69</v>
      </c>
      <c r="F33" s="68"/>
      <c r="G33" s="50"/>
    </row>
    <row r="34" spans="1:7" ht="18" customHeight="1">
      <c r="A34" s="15"/>
      <c r="B34" s="13"/>
      <c r="C34" s="46" t="s">
        <v>70</v>
      </c>
      <c r="D34" s="52" t="s">
        <v>71</v>
      </c>
      <c r="E34" s="14" t="s">
        <v>72</v>
      </c>
      <c r="F34" s="68"/>
      <c r="G34" s="50"/>
    </row>
    <row r="35" spans="1:7" ht="18" customHeight="1">
      <c r="A35" s="15"/>
      <c r="B35" s="13"/>
      <c r="C35" s="46" t="s">
        <v>156</v>
      </c>
      <c r="D35" s="52" t="s">
        <v>157</v>
      </c>
      <c r="E35" s="14" t="s">
        <v>158</v>
      </c>
      <c r="F35" s="68">
        <v>22502</v>
      </c>
      <c r="G35" s="50"/>
    </row>
    <row r="36" spans="1:7" ht="20.25">
      <c r="A36" s="15"/>
      <c r="B36" s="13"/>
      <c r="C36" s="46" t="s">
        <v>73</v>
      </c>
      <c r="D36" s="52" t="s">
        <v>74</v>
      </c>
      <c r="E36" s="14" t="s">
        <v>75</v>
      </c>
      <c r="F36" s="68">
        <v>19362</v>
      </c>
      <c r="G36" s="50"/>
    </row>
    <row r="37" spans="1:7" ht="11.25" customHeight="1">
      <c r="A37" s="15"/>
      <c r="B37" s="13"/>
      <c r="C37" s="46"/>
      <c r="D37" s="52"/>
      <c r="E37" s="14"/>
      <c r="F37" s="103"/>
      <c r="G37" s="50"/>
    </row>
    <row r="38" spans="1:7" ht="18" customHeight="1">
      <c r="A38" s="15"/>
      <c r="B38" s="16" t="s">
        <v>76</v>
      </c>
      <c r="C38" s="46"/>
      <c r="D38" s="51" t="s">
        <v>77</v>
      </c>
      <c r="E38" s="14" t="s">
        <v>78</v>
      </c>
      <c r="F38" s="66">
        <f>SUM(F39:F45)</f>
        <v>0</v>
      </c>
      <c r="G38" s="50"/>
    </row>
    <row r="39" spans="1:7" ht="12.75" customHeight="1">
      <c r="A39" s="15"/>
      <c r="B39" s="13"/>
      <c r="C39" s="46" t="s">
        <v>79</v>
      </c>
      <c r="D39" s="52" t="s">
        <v>80</v>
      </c>
      <c r="E39" s="14" t="s">
        <v>81</v>
      </c>
      <c r="F39" s="103"/>
      <c r="G39" s="50"/>
    </row>
    <row r="40" spans="1:7" ht="15" customHeight="1">
      <c r="A40" s="15"/>
      <c r="B40" s="13"/>
      <c r="C40" s="46" t="s">
        <v>82</v>
      </c>
      <c r="D40" s="52" t="s">
        <v>83</v>
      </c>
      <c r="E40" s="14" t="s">
        <v>84</v>
      </c>
      <c r="F40" s="103"/>
      <c r="G40" s="50"/>
    </row>
    <row r="41" spans="1:7" ht="14.25" customHeight="1">
      <c r="A41" s="15"/>
      <c r="B41" s="13"/>
      <c r="C41" s="46" t="s">
        <v>85</v>
      </c>
      <c r="D41" s="52" t="s">
        <v>86</v>
      </c>
      <c r="E41" s="14" t="s">
        <v>87</v>
      </c>
      <c r="F41" s="103"/>
      <c r="G41" s="50"/>
    </row>
    <row r="42" spans="1:7" ht="16.5" customHeight="1">
      <c r="A42" s="15"/>
      <c r="B42" s="13"/>
      <c r="C42" s="46" t="s">
        <v>88</v>
      </c>
      <c r="D42" s="55" t="s">
        <v>89</v>
      </c>
      <c r="E42" s="14" t="s">
        <v>90</v>
      </c>
      <c r="F42" s="103"/>
      <c r="G42" s="50"/>
    </row>
    <row r="43" spans="1:7" ht="15" customHeight="1">
      <c r="A43" s="15"/>
      <c r="B43" s="13"/>
      <c r="C43" s="46" t="s">
        <v>91</v>
      </c>
      <c r="D43" s="52" t="s">
        <v>92</v>
      </c>
      <c r="E43" s="14" t="s">
        <v>93</v>
      </c>
      <c r="F43" s="103"/>
      <c r="G43" s="50"/>
    </row>
    <row r="44" spans="1:7" ht="15" customHeight="1">
      <c r="A44" s="15"/>
      <c r="B44" s="13"/>
      <c r="C44" s="46" t="s">
        <v>151</v>
      </c>
      <c r="D44" s="52" t="s">
        <v>152</v>
      </c>
      <c r="E44" s="14" t="s">
        <v>153</v>
      </c>
      <c r="F44" s="68"/>
      <c r="G44" s="50"/>
    </row>
    <row r="45" spans="1:7" ht="12" customHeight="1">
      <c r="A45" s="15"/>
      <c r="B45" s="13"/>
      <c r="C45" s="46" t="s">
        <v>94</v>
      </c>
      <c r="D45" s="52" t="s">
        <v>95</v>
      </c>
      <c r="E45" s="14" t="s">
        <v>96</v>
      </c>
      <c r="F45" s="103"/>
      <c r="G45" s="50"/>
    </row>
    <row r="46" spans="1:7" ht="10.5" customHeight="1">
      <c r="A46" s="15"/>
      <c r="B46" s="13"/>
      <c r="C46" s="46"/>
      <c r="D46" s="52"/>
      <c r="E46" s="14"/>
      <c r="F46" s="103"/>
      <c r="G46" s="50"/>
    </row>
    <row r="47" spans="1:7" ht="20.25">
      <c r="A47" s="15"/>
      <c r="B47" s="16" t="s">
        <v>97</v>
      </c>
      <c r="C47" s="46"/>
      <c r="D47" s="51" t="s">
        <v>98</v>
      </c>
      <c r="E47" s="14" t="s">
        <v>99</v>
      </c>
      <c r="F47" s="66">
        <f>SUM(F48:F54)</f>
        <v>38547</v>
      </c>
      <c r="G47" s="50"/>
    </row>
    <row r="48" spans="1:7" ht="20.25">
      <c r="A48" s="15"/>
      <c r="B48" s="13"/>
      <c r="C48" s="46" t="s">
        <v>100</v>
      </c>
      <c r="D48" s="52" t="s">
        <v>101</v>
      </c>
      <c r="E48" s="14" t="s">
        <v>102</v>
      </c>
      <c r="F48" s="68"/>
      <c r="G48" s="50"/>
    </row>
    <row r="49" spans="1:7" ht="20.25">
      <c r="A49" s="15"/>
      <c r="B49" s="13"/>
      <c r="C49" s="46" t="s">
        <v>103</v>
      </c>
      <c r="D49" s="52" t="s">
        <v>104</v>
      </c>
      <c r="E49" s="14" t="s">
        <v>105</v>
      </c>
      <c r="F49" s="68"/>
      <c r="G49" s="50"/>
    </row>
    <row r="50" spans="1:7" ht="20.25">
      <c r="A50" s="15"/>
      <c r="B50" s="13"/>
      <c r="C50" s="46" t="s">
        <v>106</v>
      </c>
      <c r="D50" s="52" t="s">
        <v>107</v>
      </c>
      <c r="E50" s="14" t="s">
        <v>108</v>
      </c>
      <c r="F50" s="68"/>
      <c r="G50" s="50"/>
    </row>
    <row r="51" spans="1:7" ht="20.25">
      <c r="A51" s="15"/>
      <c r="B51" s="13"/>
      <c r="C51" s="46" t="s">
        <v>109</v>
      </c>
      <c r="D51" s="52" t="s">
        <v>110</v>
      </c>
      <c r="E51" s="14" t="s">
        <v>111</v>
      </c>
      <c r="F51" s="68"/>
      <c r="G51" s="50"/>
    </row>
    <row r="52" spans="1:7" ht="20.25">
      <c r="A52" s="15"/>
      <c r="B52" s="13"/>
      <c r="C52" s="46" t="s">
        <v>112</v>
      </c>
      <c r="D52" s="52" t="s">
        <v>113</v>
      </c>
      <c r="E52" s="14" t="s">
        <v>114</v>
      </c>
      <c r="F52" s="68"/>
      <c r="G52" s="50"/>
    </row>
    <row r="53" spans="1:7" ht="20.25">
      <c r="A53" s="15"/>
      <c r="B53" s="13"/>
      <c r="C53" s="46" t="s">
        <v>115</v>
      </c>
      <c r="D53" s="52" t="s">
        <v>116</v>
      </c>
      <c r="E53" s="14" t="s">
        <v>117</v>
      </c>
      <c r="F53" s="68"/>
      <c r="G53" s="50"/>
    </row>
    <row r="54" spans="1:7" ht="20.25">
      <c r="A54" s="15"/>
      <c r="B54" s="13"/>
      <c r="C54" s="46" t="s">
        <v>118</v>
      </c>
      <c r="D54" s="52" t="s">
        <v>154</v>
      </c>
      <c r="E54" s="14" t="s">
        <v>155</v>
      </c>
      <c r="F54" s="68">
        <v>38547</v>
      </c>
      <c r="G54" s="50"/>
    </row>
    <row r="55" spans="1:7" ht="11.25" customHeight="1">
      <c r="A55" s="15"/>
      <c r="B55" s="13"/>
      <c r="C55" s="46"/>
      <c r="D55" s="52"/>
      <c r="E55" s="14"/>
      <c r="F55" s="103"/>
      <c r="G55" s="50"/>
    </row>
    <row r="56" spans="1:7" ht="14.25" customHeight="1">
      <c r="A56" s="15"/>
      <c r="B56" s="13"/>
      <c r="C56" s="46"/>
      <c r="D56" s="53" t="s">
        <v>136</v>
      </c>
      <c r="E56" s="14" t="s">
        <v>120</v>
      </c>
      <c r="F56" s="110">
        <f>F57+F58</f>
        <v>46</v>
      </c>
      <c r="G56" s="49"/>
    </row>
    <row r="57" spans="1:7" ht="15" customHeight="1">
      <c r="A57" s="15"/>
      <c r="B57" s="13"/>
      <c r="C57" s="46"/>
      <c r="D57" s="53" t="s">
        <v>137</v>
      </c>
      <c r="E57" s="14" t="s">
        <v>123</v>
      </c>
      <c r="F57" s="98">
        <v>44</v>
      </c>
      <c r="G57" s="49"/>
    </row>
    <row r="58" spans="1:7" ht="16.5" customHeight="1">
      <c r="A58" s="15"/>
      <c r="B58" s="13"/>
      <c r="C58" s="46"/>
      <c r="D58" s="53" t="s">
        <v>138</v>
      </c>
      <c r="E58" s="14" t="s">
        <v>125</v>
      </c>
      <c r="F58" s="98">
        <v>2</v>
      </c>
      <c r="G58" s="49"/>
    </row>
    <row r="59" spans="1:7" ht="17.25" customHeight="1">
      <c r="A59" s="15"/>
      <c r="B59" s="13"/>
      <c r="C59" s="46"/>
      <c r="D59" s="53" t="s">
        <v>126</v>
      </c>
      <c r="E59" s="14" t="s">
        <v>127</v>
      </c>
      <c r="F59" s="98">
        <v>44</v>
      </c>
      <c r="G59" s="49"/>
    </row>
    <row r="60" spans="1:7" ht="23.25" customHeight="1">
      <c r="A60" s="17"/>
      <c r="B60" s="18"/>
      <c r="C60" s="47"/>
      <c r="D60" s="69" t="s">
        <v>139</v>
      </c>
      <c r="E60" s="19" t="s">
        <v>128</v>
      </c>
      <c r="F60" s="99"/>
      <c r="G60" s="49"/>
    </row>
    <row r="61" ht="10.5" customHeight="1"/>
    <row r="62" spans="2:6" ht="18.75" customHeight="1">
      <c r="B62" s="135" t="s">
        <v>131</v>
      </c>
      <c r="C62" s="135"/>
      <c r="D62" s="135"/>
      <c r="E62" s="135" t="s">
        <v>132</v>
      </c>
      <c r="F62" s="135"/>
    </row>
    <row r="63" ht="12.75" customHeight="1"/>
    <row r="64" spans="3:6" ht="20.25">
      <c r="C64" s="129" t="s">
        <v>165</v>
      </c>
      <c r="D64" s="129"/>
      <c r="E64" s="129" t="s">
        <v>166</v>
      </c>
      <c r="F64" s="129"/>
    </row>
    <row r="66" ht="20.25">
      <c r="E66" s="63" t="s">
        <v>133</v>
      </c>
    </row>
    <row r="67" spans="5:6" ht="20.25">
      <c r="E67" s="128" t="s">
        <v>162</v>
      </c>
      <c r="F67" s="128"/>
    </row>
    <row r="68" spans="5:6" ht="20.25">
      <c r="E68" s="128" t="s">
        <v>163</v>
      </c>
      <c r="F68" s="128"/>
    </row>
  </sheetData>
  <sheetProtection password="CEC8" sheet="1" objects="1" scenarios="1"/>
  <mergeCells count="16">
    <mergeCell ref="A2:F2"/>
    <mergeCell ref="B5:F5"/>
    <mergeCell ref="B8:F8"/>
    <mergeCell ref="E68:F68"/>
    <mergeCell ref="E67:F67"/>
    <mergeCell ref="A11:A12"/>
    <mergeCell ref="B11:B12"/>
    <mergeCell ref="C11:C12"/>
    <mergeCell ref="D11:D12"/>
    <mergeCell ref="B62:D62"/>
    <mergeCell ref="E62:F62"/>
    <mergeCell ref="C64:D64"/>
    <mergeCell ref="A7:F7"/>
    <mergeCell ref="E64:F64"/>
    <mergeCell ref="E11:E12"/>
    <mergeCell ref="F11:F12"/>
  </mergeCells>
  <dataValidations count="2">
    <dataValidation type="whole" allowBlank="1" showInputMessage="1" showErrorMessage="1" sqref="F14">
      <formula1>0</formula1>
      <formula2>1E+23</formula2>
    </dataValidation>
    <dataValidation type="whole" allowBlank="1" showInputMessage="1" showErrorMessage="1" sqref="F15:F60">
      <formula1>-99999999999999900000000</formula1>
      <formula2>9.99999999999999E+24</formula2>
    </dataValidation>
  </dataValidations>
  <printOptions/>
  <pageMargins left="0.83" right="0.25" top="0.17" bottom="0.17" header="0.17" footer="0.17"/>
  <pageSetup horizontalDpi="600" verticalDpi="600" orientation="portrait" paperSize="9" scale="72" r:id="rId1"/>
  <colBreaks count="1" manualBreakCount="1">
    <brk id="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68"/>
  <sheetViews>
    <sheetView zoomScalePageLayoutView="0" workbookViewId="0" topLeftCell="A1">
      <selection activeCell="H33" sqref="H33"/>
    </sheetView>
  </sheetViews>
  <sheetFormatPr defaultColWidth="9.140625" defaultRowHeight="12.75"/>
  <cols>
    <col min="1" max="1" width="4.28125" style="2" customWidth="1"/>
    <col min="2" max="2" width="5.421875" style="2" customWidth="1"/>
    <col min="3" max="3" width="8.7109375" style="2" customWidth="1"/>
    <col min="4" max="4" width="70.28125" style="2" customWidth="1"/>
    <col min="5" max="5" width="6.8515625" style="2" customWidth="1"/>
    <col min="6" max="6" width="28.28125" style="2" customWidth="1"/>
    <col min="7" max="7" width="25.140625" style="48" customWidth="1"/>
    <col min="8" max="16384" width="9.140625" style="2" customWidth="1"/>
  </cols>
  <sheetData>
    <row r="1" spans="1:6" ht="14.25" customHeight="1">
      <c r="A1" s="1" t="s">
        <v>0</v>
      </c>
      <c r="D1" s="1"/>
      <c r="E1" s="1"/>
      <c r="F1" s="71" t="s">
        <v>143</v>
      </c>
    </row>
    <row r="2" spans="1:7" s="106" customFormat="1" ht="20.25">
      <c r="A2" s="117" t="str">
        <f>'RAPORTARE LUNARA'!A2:H2</f>
        <v>CASA  DE ASIGURĂRI DE SĂNĂTATE MEHEDINȚI</v>
      </c>
      <c r="B2" s="117"/>
      <c r="C2" s="117"/>
      <c r="D2" s="117"/>
      <c r="E2" s="117"/>
      <c r="F2" s="117"/>
      <c r="G2" s="105"/>
    </row>
    <row r="3" spans="1:6" ht="20.25">
      <c r="A3" s="1" t="s">
        <v>1</v>
      </c>
      <c r="D3" s="1"/>
      <c r="E3" s="3"/>
      <c r="F3" s="3"/>
    </row>
    <row r="4" spans="1:6" ht="8.25" customHeight="1">
      <c r="A4" s="1"/>
      <c r="D4" s="1"/>
      <c r="E4" s="3"/>
      <c r="F4" s="4"/>
    </row>
    <row r="5" spans="2:6" ht="18" customHeight="1">
      <c r="B5" s="118" t="s">
        <v>2</v>
      </c>
      <c r="C5" s="118"/>
      <c r="D5" s="118"/>
      <c r="E5" s="118"/>
      <c r="F5" s="118"/>
    </row>
    <row r="6" spans="2:6" ht="7.5" customHeight="1">
      <c r="B6" s="6"/>
      <c r="C6" s="6"/>
      <c r="D6" s="6"/>
      <c r="E6" s="6"/>
      <c r="F6" s="6"/>
    </row>
    <row r="7" spans="1:6" ht="20.25">
      <c r="A7" s="118" t="s">
        <v>144</v>
      </c>
      <c r="B7" s="118"/>
      <c r="C7" s="118"/>
      <c r="D7" s="118"/>
      <c r="E7" s="118"/>
      <c r="F7" s="118"/>
    </row>
    <row r="8" spans="1:7" s="106" customFormat="1" ht="15.75" customHeight="1">
      <c r="A8" s="107"/>
      <c r="B8" s="119" t="s">
        <v>168</v>
      </c>
      <c r="C8" s="119"/>
      <c r="D8" s="119"/>
      <c r="E8" s="119"/>
      <c r="F8" s="119"/>
      <c r="G8" s="105"/>
    </row>
    <row r="9" spans="1:6" ht="3.75" customHeight="1">
      <c r="A9" s="5"/>
      <c r="B9" s="5"/>
      <c r="C9" s="5"/>
      <c r="D9" s="5"/>
      <c r="E9" s="5"/>
      <c r="F9" s="5"/>
    </row>
    <row r="10" spans="4:6" ht="17.25" customHeight="1">
      <c r="D10" s="3"/>
      <c r="E10" s="3"/>
      <c r="F10" s="70" t="s">
        <v>141</v>
      </c>
    </row>
    <row r="11" spans="1:6" ht="35.25" customHeight="1">
      <c r="A11" s="120" t="s">
        <v>5</v>
      </c>
      <c r="B11" s="122" t="s">
        <v>6</v>
      </c>
      <c r="C11" s="124" t="s">
        <v>7</v>
      </c>
      <c r="D11" s="131" t="s">
        <v>8</v>
      </c>
      <c r="E11" s="133" t="s">
        <v>9</v>
      </c>
      <c r="F11" s="138" t="s">
        <v>140</v>
      </c>
    </row>
    <row r="12" spans="1:6" ht="9" customHeight="1">
      <c r="A12" s="121"/>
      <c r="B12" s="123"/>
      <c r="C12" s="125"/>
      <c r="D12" s="132"/>
      <c r="E12" s="134"/>
      <c r="F12" s="139"/>
    </row>
    <row r="13" spans="1:6" ht="12.75" customHeight="1">
      <c r="A13" s="20" t="s">
        <v>13</v>
      </c>
      <c r="B13" s="21" t="s">
        <v>14</v>
      </c>
      <c r="C13" s="44" t="s">
        <v>15</v>
      </c>
      <c r="D13" s="42" t="s">
        <v>16</v>
      </c>
      <c r="E13" s="22" t="s">
        <v>17</v>
      </c>
      <c r="F13" s="64" t="s">
        <v>18</v>
      </c>
    </row>
    <row r="14" spans="1:7" ht="12.75" customHeight="1">
      <c r="A14" s="9" t="s">
        <v>21</v>
      </c>
      <c r="B14" s="10"/>
      <c r="C14" s="45"/>
      <c r="D14" s="43"/>
      <c r="E14" s="11"/>
      <c r="F14" s="65"/>
      <c r="G14" s="49"/>
    </row>
    <row r="15" spans="1:7" ht="17.25" customHeight="1">
      <c r="A15" s="12">
        <v>10</v>
      </c>
      <c r="B15" s="13"/>
      <c r="C15" s="46"/>
      <c r="D15" s="51" t="s">
        <v>22</v>
      </c>
      <c r="E15" s="14" t="s">
        <v>18</v>
      </c>
      <c r="F15" s="66">
        <f>F17+F38+F47</f>
        <v>67483</v>
      </c>
      <c r="G15" s="50"/>
    </row>
    <row r="16" spans="1:7" ht="10.5" customHeight="1">
      <c r="A16" s="12"/>
      <c r="B16" s="13"/>
      <c r="C16" s="46"/>
      <c r="D16" s="51"/>
      <c r="E16" s="14"/>
      <c r="F16" s="66"/>
      <c r="G16" s="50"/>
    </row>
    <row r="17" spans="1:7" ht="20.25">
      <c r="A17" s="15"/>
      <c r="B17" s="16" t="s">
        <v>23</v>
      </c>
      <c r="C17" s="46"/>
      <c r="D17" s="51" t="s">
        <v>24</v>
      </c>
      <c r="E17" s="14" t="s">
        <v>19</v>
      </c>
      <c r="F17" s="66">
        <f>SUM(F18:F36)-F26</f>
        <v>66188</v>
      </c>
      <c r="G17" s="50"/>
    </row>
    <row r="18" spans="1:7" ht="16.5" customHeight="1">
      <c r="A18" s="15"/>
      <c r="B18" s="13"/>
      <c r="C18" s="46" t="s">
        <v>25</v>
      </c>
      <c r="D18" s="52" t="s">
        <v>26</v>
      </c>
      <c r="E18" s="14" t="s">
        <v>20</v>
      </c>
      <c r="F18" s="67">
        <v>57555</v>
      </c>
      <c r="G18" s="50"/>
    </row>
    <row r="19" spans="1:7" ht="13.5" customHeight="1">
      <c r="A19" s="15"/>
      <c r="B19" s="13"/>
      <c r="C19" s="46" t="s">
        <v>27</v>
      </c>
      <c r="D19" s="52" t="s">
        <v>28</v>
      </c>
      <c r="E19" s="14" t="s">
        <v>29</v>
      </c>
      <c r="F19" s="67"/>
      <c r="G19" s="50"/>
    </row>
    <row r="20" spans="1:7" ht="14.25" customHeight="1">
      <c r="A20" s="15"/>
      <c r="B20" s="13"/>
      <c r="C20" s="46" t="s">
        <v>30</v>
      </c>
      <c r="D20" s="52" t="s">
        <v>31</v>
      </c>
      <c r="E20" s="14" t="s">
        <v>32</v>
      </c>
      <c r="F20" s="67"/>
      <c r="G20" s="50"/>
    </row>
    <row r="21" spans="1:7" ht="14.25" customHeight="1">
      <c r="A21" s="15"/>
      <c r="B21" s="13"/>
      <c r="C21" s="46" t="s">
        <v>33</v>
      </c>
      <c r="D21" s="52" t="s">
        <v>34</v>
      </c>
      <c r="E21" s="14" t="s">
        <v>35</v>
      </c>
      <c r="F21" s="67"/>
      <c r="G21" s="50"/>
    </row>
    <row r="22" spans="1:7" ht="15.75" customHeight="1">
      <c r="A22" s="15"/>
      <c r="B22" s="13"/>
      <c r="C22" s="46" t="s">
        <v>36</v>
      </c>
      <c r="D22" s="52" t="s">
        <v>37</v>
      </c>
      <c r="E22" s="14" t="s">
        <v>38</v>
      </c>
      <c r="F22" s="68">
        <v>8633</v>
      </c>
      <c r="G22" s="50"/>
    </row>
    <row r="23" spans="1:7" ht="16.5" customHeight="1">
      <c r="A23" s="15"/>
      <c r="B23" s="13"/>
      <c r="C23" s="46" t="s">
        <v>39</v>
      </c>
      <c r="D23" s="52" t="s">
        <v>40</v>
      </c>
      <c r="E23" s="14" t="s">
        <v>41</v>
      </c>
      <c r="F23" s="68"/>
      <c r="G23" s="50"/>
    </row>
    <row r="24" spans="1:7" ht="14.25" customHeight="1">
      <c r="A24" s="15"/>
      <c r="B24" s="13"/>
      <c r="C24" s="46" t="s">
        <v>42</v>
      </c>
      <c r="D24" s="52" t="s">
        <v>43</v>
      </c>
      <c r="E24" s="14" t="s">
        <v>44</v>
      </c>
      <c r="F24" s="68"/>
      <c r="G24" s="50"/>
    </row>
    <row r="25" spans="1:7" ht="16.5" customHeight="1">
      <c r="A25" s="15"/>
      <c r="B25" s="13"/>
      <c r="C25" s="46" t="s">
        <v>45</v>
      </c>
      <c r="D25" s="52" t="s">
        <v>46</v>
      </c>
      <c r="E25" s="14" t="s">
        <v>47</v>
      </c>
      <c r="F25" s="68"/>
      <c r="G25" s="50"/>
    </row>
    <row r="26" spans="1:7" ht="15" customHeight="1">
      <c r="A26" s="15"/>
      <c r="B26" s="13"/>
      <c r="C26" s="46"/>
      <c r="D26" s="52" t="s">
        <v>48</v>
      </c>
      <c r="E26" s="14" t="s">
        <v>49</v>
      </c>
      <c r="F26" s="68"/>
      <c r="G26" s="50"/>
    </row>
    <row r="27" spans="1:7" ht="15.75" customHeight="1">
      <c r="A27" s="15"/>
      <c r="B27" s="13"/>
      <c r="C27" s="46" t="s">
        <v>50</v>
      </c>
      <c r="D27" s="52" t="s">
        <v>51</v>
      </c>
      <c r="E27" s="14" t="s">
        <v>52</v>
      </c>
      <c r="F27" s="68"/>
      <c r="G27" s="50"/>
    </row>
    <row r="28" spans="1:7" ht="18.75" customHeight="1">
      <c r="A28" s="15"/>
      <c r="B28" s="13"/>
      <c r="C28" s="46" t="s">
        <v>53</v>
      </c>
      <c r="D28" s="52" t="s">
        <v>54</v>
      </c>
      <c r="E28" s="14" t="s">
        <v>55</v>
      </c>
      <c r="F28" s="68"/>
      <c r="G28" s="50"/>
    </row>
    <row r="29" spans="1:7" ht="16.5" customHeight="1">
      <c r="A29" s="15"/>
      <c r="B29" s="13"/>
      <c r="C29" s="46" t="s">
        <v>56</v>
      </c>
      <c r="D29" s="52" t="s">
        <v>57</v>
      </c>
      <c r="E29" s="14" t="s">
        <v>58</v>
      </c>
      <c r="F29" s="68"/>
      <c r="G29" s="50"/>
    </row>
    <row r="30" spans="1:7" ht="20.25">
      <c r="A30" s="15"/>
      <c r="B30" s="13"/>
      <c r="C30" s="46" t="s">
        <v>59</v>
      </c>
      <c r="D30" s="52" t="s">
        <v>60</v>
      </c>
      <c r="E30" s="14" t="s">
        <v>61</v>
      </c>
      <c r="F30" s="68"/>
      <c r="G30" s="50"/>
    </row>
    <row r="31" spans="1:7" ht="20.25">
      <c r="A31" s="15"/>
      <c r="B31" s="13"/>
      <c r="C31" s="46" t="s">
        <v>62</v>
      </c>
      <c r="D31" s="52" t="s">
        <v>161</v>
      </c>
      <c r="E31" s="14" t="s">
        <v>63</v>
      </c>
      <c r="F31" s="68"/>
      <c r="G31" s="50"/>
    </row>
    <row r="32" spans="1:7" ht="16.5" customHeight="1">
      <c r="A32" s="15"/>
      <c r="B32" s="13"/>
      <c r="C32" s="46" t="s">
        <v>64</v>
      </c>
      <c r="D32" s="52" t="s">
        <v>65</v>
      </c>
      <c r="E32" s="14" t="s">
        <v>66</v>
      </c>
      <c r="F32" s="68"/>
      <c r="G32" s="50"/>
    </row>
    <row r="33" spans="1:7" ht="15" customHeight="1">
      <c r="A33" s="15"/>
      <c r="B33" s="13"/>
      <c r="C33" s="46" t="s">
        <v>67</v>
      </c>
      <c r="D33" s="52" t="s">
        <v>68</v>
      </c>
      <c r="E33" s="14" t="s">
        <v>69</v>
      </c>
      <c r="F33" s="68"/>
      <c r="G33" s="50"/>
    </row>
    <row r="34" spans="1:7" ht="18" customHeight="1">
      <c r="A34" s="15"/>
      <c r="B34" s="13"/>
      <c r="C34" s="46" t="s">
        <v>70</v>
      </c>
      <c r="D34" s="52" t="s">
        <v>71</v>
      </c>
      <c r="E34" s="14" t="s">
        <v>72</v>
      </c>
      <c r="F34" s="68"/>
      <c r="G34" s="50"/>
    </row>
    <row r="35" spans="1:7" ht="18" customHeight="1">
      <c r="A35" s="15"/>
      <c r="B35" s="13"/>
      <c r="C35" s="46" t="s">
        <v>156</v>
      </c>
      <c r="D35" s="52" t="s">
        <v>157</v>
      </c>
      <c r="E35" s="14" t="s">
        <v>158</v>
      </c>
      <c r="F35" s="68">
        <v>0</v>
      </c>
      <c r="G35" s="50"/>
    </row>
    <row r="36" spans="1:7" ht="20.25">
      <c r="A36" s="15"/>
      <c r="B36" s="13"/>
      <c r="C36" s="46" t="s">
        <v>73</v>
      </c>
      <c r="D36" s="52" t="s">
        <v>74</v>
      </c>
      <c r="E36" s="14" t="s">
        <v>75</v>
      </c>
      <c r="F36" s="68"/>
      <c r="G36" s="50"/>
    </row>
    <row r="37" spans="1:7" ht="11.25" customHeight="1">
      <c r="A37" s="15"/>
      <c r="B37" s="13"/>
      <c r="C37" s="46"/>
      <c r="D37" s="52"/>
      <c r="E37" s="14"/>
      <c r="F37" s="103"/>
      <c r="G37" s="50"/>
    </row>
    <row r="38" spans="1:7" ht="18" customHeight="1">
      <c r="A38" s="15"/>
      <c r="B38" s="16" t="s">
        <v>76</v>
      </c>
      <c r="C38" s="46"/>
      <c r="D38" s="51" t="s">
        <v>77</v>
      </c>
      <c r="E38" s="14" t="s">
        <v>78</v>
      </c>
      <c r="F38" s="66">
        <f>SUM(F39:F45)</f>
        <v>0</v>
      </c>
      <c r="G38" s="50"/>
    </row>
    <row r="39" spans="1:7" ht="12.75" customHeight="1">
      <c r="A39" s="15"/>
      <c r="B39" s="13"/>
      <c r="C39" s="46" t="s">
        <v>79</v>
      </c>
      <c r="D39" s="52" t="s">
        <v>80</v>
      </c>
      <c r="E39" s="14" t="s">
        <v>81</v>
      </c>
      <c r="F39" s="103"/>
      <c r="G39" s="50"/>
    </row>
    <row r="40" spans="1:7" ht="15" customHeight="1">
      <c r="A40" s="15"/>
      <c r="B40" s="13"/>
      <c r="C40" s="46" t="s">
        <v>82</v>
      </c>
      <c r="D40" s="52" t="s">
        <v>83</v>
      </c>
      <c r="E40" s="14" t="s">
        <v>84</v>
      </c>
      <c r="F40" s="103"/>
      <c r="G40" s="50"/>
    </row>
    <row r="41" spans="1:7" ht="14.25" customHeight="1">
      <c r="A41" s="15"/>
      <c r="B41" s="13"/>
      <c r="C41" s="46" t="s">
        <v>85</v>
      </c>
      <c r="D41" s="52" t="s">
        <v>86</v>
      </c>
      <c r="E41" s="14" t="s">
        <v>87</v>
      </c>
      <c r="F41" s="103"/>
      <c r="G41" s="50"/>
    </row>
    <row r="42" spans="1:7" ht="16.5" customHeight="1">
      <c r="A42" s="15"/>
      <c r="B42" s="13"/>
      <c r="C42" s="46" t="s">
        <v>88</v>
      </c>
      <c r="D42" s="55" t="s">
        <v>89</v>
      </c>
      <c r="E42" s="14" t="s">
        <v>90</v>
      </c>
      <c r="F42" s="103"/>
      <c r="G42" s="50"/>
    </row>
    <row r="43" spans="1:7" ht="15" customHeight="1">
      <c r="A43" s="15"/>
      <c r="B43" s="13"/>
      <c r="C43" s="46" t="s">
        <v>91</v>
      </c>
      <c r="D43" s="52" t="s">
        <v>92</v>
      </c>
      <c r="E43" s="14" t="s">
        <v>93</v>
      </c>
      <c r="F43" s="103"/>
      <c r="G43" s="50"/>
    </row>
    <row r="44" spans="1:7" ht="15" customHeight="1">
      <c r="A44" s="15"/>
      <c r="B44" s="13"/>
      <c r="C44" s="46" t="s">
        <v>151</v>
      </c>
      <c r="D44" s="52" t="s">
        <v>152</v>
      </c>
      <c r="E44" s="14" t="s">
        <v>153</v>
      </c>
      <c r="F44" s="68">
        <v>0</v>
      </c>
      <c r="G44" s="50"/>
    </row>
    <row r="45" spans="1:7" ht="12" customHeight="1">
      <c r="A45" s="15"/>
      <c r="B45" s="13"/>
      <c r="C45" s="46" t="s">
        <v>94</v>
      </c>
      <c r="D45" s="52" t="s">
        <v>95</v>
      </c>
      <c r="E45" s="14" t="s">
        <v>96</v>
      </c>
      <c r="F45" s="103"/>
      <c r="G45" s="50"/>
    </row>
    <row r="46" spans="1:7" ht="10.5" customHeight="1">
      <c r="A46" s="15"/>
      <c r="B46" s="13"/>
      <c r="C46" s="46"/>
      <c r="D46" s="52"/>
      <c r="E46" s="14"/>
      <c r="F46" s="103"/>
      <c r="G46" s="50"/>
    </row>
    <row r="47" spans="1:7" ht="20.25">
      <c r="A47" s="15"/>
      <c r="B47" s="16" t="s">
        <v>97</v>
      </c>
      <c r="C47" s="46"/>
      <c r="D47" s="51" t="s">
        <v>98</v>
      </c>
      <c r="E47" s="14" t="s">
        <v>99</v>
      </c>
      <c r="F47" s="66">
        <f>SUM(F48:F54)</f>
        <v>1295</v>
      </c>
      <c r="G47" s="50"/>
    </row>
    <row r="48" spans="1:7" ht="20.25">
      <c r="A48" s="15"/>
      <c r="B48" s="13"/>
      <c r="C48" s="46" t="s">
        <v>100</v>
      </c>
      <c r="D48" s="52" t="s">
        <v>101</v>
      </c>
      <c r="E48" s="14" t="s">
        <v>102</v>
      </c>
      <c r="F48" s="68">
        <v>0</v>
      </c>
      <c r="G48" s="50"/>
    </row>
    <row r="49" spans="1:7" ht="20.25">
      <c r="A49" s="15"/>
      <c r="B49" s="13"/>
      <c r="C49" s="46" t="s">
        <v>103</v>
      </c>
      <c r="D49" s="52" t="s">
        <v>104</v>
      </c>
      <c r="E49" s="14" t="s">
        <v>105</v>
      </c>
      <c r="F49" s="68">
        <v>0</v>
      </c>
      <c r="G49" s="50"/>
    </row>
    <row r="50" spans="1:7" ht="20.25">
      <c r="A50" s="15"/>
      <c r="B50" s="13"/>
      <c r="C50" s="46" t="s">
        <v>106</v>
      </c>
      <c r="D50" s="52" t="s">
        <v>107</v>
      </c>
      <c r="E50" s="14" t="s">
        <v>108</v>
      </c>
      <c r="F50" s="68">
        <v>0</v>
      </c>
      <c r="G50" s="50"/>
    </row>
    <row r="51" spans="1:7" ht="20.25">
      <c r="A51" s="15"/>
      <c r="B51" s="13"/>
      <c r="C51" s="46" t="s">
        <v>109</v>
      </c>
      <c r="D51" s="52" t="s">
        <v>110</v>
      </c>
      <c r="E51" s="14" t="s">
        <v>111</v>
      </c>
      <c r="F51" s="68">
        <v>0</v>
      </c>
      <c r="G51" s="50"/>
    </row>
    <row r="52" spans="1:7" ht="20.25">
      <c r="A52" s="15"/>
      <c r="B52" s="13"/>
      <c r="C52" s="46" t="s">
        <v>112</v>
      </c>
      <c r="D52" s="52" t="s">
        <v>113</v>
      </c>
      <c r="E52" s="14" t="s">
        <v>114</v>
      </c>
      <c r="F52" s="68"/>
      <c r="G52" s="50"/>
    </row>
    <row r="53" spans="1:7" ht="20.25">
      <c r="A53" s="15"/>
      <c r="B53" s="13"/>
      <c r="C53" s="46" t="s">
        <v>115</v>
      </c>
      <c r="D53" s="52" t="s">
        <v>116</v>
      </c>
      <c r="E53" s="14" t="s">
        <v>117</v>
      </c>
      <c r="F53" s="68">
        <v>0</v>
      </c>
      <c r="G53" s="50"/>
    </row>
    <row r="54" spans="1:7" ht="20.25">
      <c r="A54" s="15"/>
      <c r="B54" s="13"/>
      <c r="C54" s="46" t="s">
        <v>118</v>
      </c>
      <c r="D54" s="52" t="s">
        <v>154</v>
      </c>
      <c r="E54" s="14" t="s">
        <v>155</v>
      </c>
      <c r="F54" s="68">
        <v>1295</v>
      </c>
      <c r="G54" s="50"/>
    </row>
    <row r="55" spans="1:7" ht="11.25" customHeight="1">
      <c r="A55" s="15"/>
      <c r="B55" s="13"/>
      <c r="C55" s="46"/>
      <c r="D55" s="52"/>
      <c r="E55" s="14"/>
      <c r="F55" s="103"/>
      <c r="G55" s="50"/>
    </row>
    <row r="56" spans="1:7" ht="14.25" customHeight="1">
      <c r="A56" s="15"/>
      <c r="B56" s="13"/>
      <c r="C56" s="46"/>
      <c r="D56" s="53" t="s">
        <v>136</v>
      </c>
      <c r="E56" s="14" t="s">
        <v>120</v>
      </c>
      <c r="F56" s="111">
        <f>F57+F58</f>
        <v>1</v>
      </c>
      <c r="G56" s="49"/>
    </row>
    <row r="57" spans="1:7" ht="15" customHeight="1">
      <c r="A57" s="15"/>
      <c r="B57" s="13"/>
      <c r="C57" s="46"/>
      <c r="D57" s="53" t="s">
        <v>137</v>
      </c>
      <c r="E57" s="14" t="s">
        <v>123</v>
      </c>
      <c r="F57" s="100">
        <v>1</v>
      </c>
      <c r="G57" s="49"/>
    </row>
    <row r="58" spans="1:7" ht="16.5" customHeight="1">
      <c r="A58" s="15"/>
      <c r="B58" s="13"/>
      <c r="C58" s="46"/>
      <c r="D58" s="53" t="s">
        <v>138</v>
      </c>
      <c r="E58" s="14" t="s">
        <v>125</v>
      </c>
      <c r="F58" s="100">
        <v>0</v>
      </c>
      <c r="G58" s="49"/>
    </row>
    <row r="59" spans="1:7" ht="17.25" customHeight="1">
      <c r="A59" s="15"/>
      <c r="B59" s="13"/>
      <c r="C59" s="46"/>
      <c r="D59" s="53" t="s">
        <v>126</v>
      </c>
      <c r="E59" s="14" t="s">
        <v>127</v>
      </c>
      <c r="F59" s="100">
        <v>1</v>
      </c>
      <c r="G59" s="49"/>
    </row>
    <row r="60" spans="1:7" ht="23.25" customHeight="1">
      <c r="A60" s="17"/>
      <c r="B60" s="18"/>
      <c r="C60" s="47"/>
      <c r="D60" s="69" t="s">
        <v>139</v>
      </c>
      <c r="E60" s="19" t="s">
        <v>128</v>
      </c>
      <c r="F60" s="101"/>
      <c r="G60" s="49"/>
    </row>
    <row r="61" ht="10.5" customHeight="1"/>
    <row r="62" spans="2:6" ht="18.75" customHeight="1">
      <c r="B62" s="135" t="s">
        <v>131</v>
      </c>
      <c r="C62" s="135"/>
      <c r="D62" s="135"/>
      <c r="E62" s="135" t="s">
        <v>132</v>
      </c>
      <c r="F62" s="135"/>
    </row>
    <row r="63" ht="12.75" customHeight="1"/>
    <row r="64" spans="3:6" ht="20.25">
      <c r="C64" s="129" t="s">
        <v>165</v>
      </c>
      <c r="D64" s="129"/>
      <c r="E64" s="129" t="s">
        <v>166</v>
      </c>
      <c r="F64" s="129"/>
    </row>
    <row r="66" ht="20.25">
      <c r="E66" s="63" t="s">
        <v>133</v>
      </c>
    </row>
    <row r="67" spans="5:6" ht="20.25">
      <c r="E67" s="128" t="s">
        <v>162</v>
      </c>
      <c r="F67" s="128"/>
    </row>
    <row r="68" spans="5:6" ht="20.25">
      <c r="E68" s="128" t="s">
        <v>163</v>
      </c>
      <c r="F68" s="128"/>
    </row>
  </sheetData>
  <sheetProtection password="CEC8" sheet="1" objects="1" scenarios="1"/>
  <mergeCells count="16">
    <mergeCell ref="E62:F62"/>
    <mergeCell ref="C64:D64"/>
    <mergeCell ref="A7:F7"/>
    <mergeCell ref="E64:F64"/>
    <mergeCell ref="E11:E12"/>
    <mergeCell ref="F11:F12"/>
    <mergeCell ref="A2:F2"/>
    <mergeCell ref="B5:F5"/>
    <mergeCell ref="B8:F8"/>
    <mergeCell ref="E68:F68"/>
    <mergeCell ref="E67:F67"/>
    <mergeCell ref="A11:A12"/>
    <mergeCell ref="B11:B12"/>
    <mergeCell ref="C11:C12"/>
    <mergeCell ref="D11:D12"/>
    <mergeCell ref="B62:D62"/>
  </mergeCells>
  <dataValidations count="2">
    <dataValidation type="whole" allowBlank="1" showInputMessage="1" showErrorMessage="1" sqref="F14">
      <formula1>0</formula1>
      <formula2>1E+23</formula2>
    </dataValidation>
    <dataValidation type="whole" allowBlank="1" showInputMessage="1" showErrorMessage="1" sqref="F15:F60">
      <formula1>-99999999999999900000000</formula1>
      <formula2>9.99999999999999E+24</formula2>
    </dataValidation>
  </dataValidations>
  <printOptions/>
  <pageMargins left="0.83" right="0.25" top="0.17" bottom="0.17" header="0.17" footer="0.17"/>
  <pageSetup horizontalDpi="600" verticalDpi="600" orientation="portrait" paperSize="9" scale="72" r:id="rId1"/>
  <colBreaks count="1" manualBreakCount="1">
    <brk id="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68"/>
  <sheetViews>
    <sheetView tabSelected="1" zoomScalePageLayoutView="0" workbookViewId="0" topLeftCell="A1">
      <selection activeCell="L15" sqref="L15"/>
    </sheetView>
  </sheetViews>
  <sheetFormatPr defaultColWidth="9.140625" defaultRowHeight="12.75"/>
  <cols>
    <col min="1" max="1" width="4.28125" style="2" customWidth="1"/>
    <col min="2" max="2" width="5.421875" style="2" customWidth="1"/>
    <col min="3" max="3" width="8.7109375" style="2" customWidth="1"/>
    <col min="4" max="4" width="70.28125" style="2" customWidth="1"/>
    <col min="5" max="5" width="6.8515625" style="2" customWidth="1"/>
    <col min="6" max="6" width="28.28125" style="2" customWidth="1"/>
    <col min="7" max="7" width="25.140625" style="48" customWidth="1"/>
    <col min="8" max="16384" width="9.140625" style="2" customWidth="1"/>
  </cols>
  <sheetData>
    <row r="1" spans="1:6" ht="14.25" customHeight="1">
      <c r="A1" s="1" t="s">
        <v>0</v>
      </c>
      <c r="D1" s="1"/>
      <c r="E1" s="1"/>
      <c r="F1" s="71" t="s">
        <v>145</v>
      </c>
    </row>
    <row r="2" spans="1:7" s="106" customFormat="1" ht="20.25">
      <c r="A2" s="117" t="str">
        <f>'RAPORTARE LUNARA'!A2:H2</f>
        <v>CASA  DE ASIGURĂRI DE SĂNĂTATE MEHEDINȚI</v>
      </c>
      <c r="B2" s="117"/>
      <c r="C2" s="117"/>
      <c r="D2" s="117"/>
      <c r="E2" s="117"/>
      <c r="F2" s="117"/>
      <c r="G2" s="105"/>
    </row>
    <row r="3" spans="1:6" ht="20.25">
      <c r="A3" s="1" t="s">
        <v>1</v>
      </c>
      <c r="D3" s="1"/>
      <c r="E3" s="3"/>
      <c r="F3" s="3"/>
    </row>
    <row r="4" spans="1:6" ht="8.25" customHeight="1">
      <c r="A4" s="1"/>
      <c r="D4" s="1"/>
      <c r="E4" s="3"/>
      <c r="F4" s="4"/>
    </row>
    <row r="5" spans="2:6" ht="18" customHeight="1">
      <c r="B5" s="118" t="s">
        <v>2</v>
      </c>
      <c r="C5" s="118"/>
      <c r="D5" s="118"/>
      <c r="E5" s="118"/>
      <c r="F5" s="118"/>
    </row>
    <row r="6" spans="2:6" ht="7.5" customHeight="1">
      <c r="B6" s="6"/>
      <c r="C6" s="6"/>
      <c r="D6" s="6"/>
      <c r="E6" s="6"/>
      <c r="F6" s="6"/>
    </row>
    <row r="7" spans="1:6" ht="20.25">
      <c r="A7" s="118" t="s">
        <v>146</v>
      </c>
      <c r="B7" s="118"/>
      <c r="C7" s="118"/>
      <c r="D7" s="118"/>
      <c r="E7" s="118"/>
      <c r="F7" s="118"/>
    </row>
    <row r="8" spans="1:7" s="106" customFormat="1" ht="15.75" customHeight="1">
      <c r="A8" s="107"/>
      <c r="B8" s="119" t="s">
        <v>168</v>
      </c>
      <c r="C8" s="119"/>
      <c r="D8" s="119"/>
      <c r="E8" s="119"/>
      <c r="F8" s="119"/>
      <c r="G8" s="105"/>
    </row>
    <row r="9" spans="1:6" ht="3.75" customHeight="1">
      <c r="A9" s="5"/>
      <c r="B9" s="5"/>
      <c r="C9" s="5"/>
      <c r="D9" s="5"/>
      <c r="E9" s="5"/>
      <c r="F9" s="5"/>
    </row>
    <row r="10" spans="4:6" ht="17.25" customHeight="1">
      <c r="D10" s="3"/>
      <c r="E10" s="3"/>
      <c r="F10" s="70" t="s">
        <v>141</v>
      </c>
    </row>
    <row r="11" spans="1:6" ht="35.25" customHeight="1">
      <c r="A11" s="120" t="s">
        <v>5</v>
      </c>
      <c r="B11" s="122" t="s">
        <v>6</v>
      </c>
      <c r="C11" s="124" t="s">
        <v>7</v>
      </c>
      <c r="D11" s="131" t="s">
        <v>8</v>
      </c>
      <c r="E11" s="133" t="s">
        <v>9</v>
      </c>
      <c r="F11" s="138" t="s">
        <v>140</v>
      </c>
    </row>
    <row r="12" spans="1:6" ht="9" customHeight="1">
      <c r="A12" s="121"/>
      <c r="B12" s="123"/>
      <c r="C12" s="125"/>
      <c r="D12" s="132"/>
      <c r="E12" s="134"/>
      <c r="F12" s="139"/>
    </row>
    <row r="13" spans="1:6" ht="12.75" customHeight="1">
      <c r="A13" s="20" t="s">
        <v>13</v>
      </c>
      <c r="B13" s="21" t="s">
        <v>14</v>
      </c>
      <c r="C13" s="44" t="s">
        <v>15</v>
      </c>
      <c r="D13" s="42" t="s">
        <v>16</v>
      </c>
      <c r="E13" s="22" t="s">
        <v>17</v>
      </c>
      <c r="F13" s="64" t="s">
        <v>18</v>
      </c>
    </row>
    <row r="14" spans="1:7" ht="12.75" customHeight="1">
      <c r="A14" s="9" t="s">
        <v>21</v>
      </c>
      <c r="B14" s="10"/>
      <c r="C14" s="45"/>
      <c r="D14" s="43"/>
      <c r="E14" s="11"/>
      <c r="F14" s="65"/>
      <c r="G14" s="49"/>
    </row>
    <row r="15" spans="1:7" ht="17.25" customHeight="1">
      <c r="A15" s="12">
        <v>10</v>
      </c>
      <c r="B15" s="13"/>
      <c r="C15" s="46"/>
      <c r="D15" s="51" t="s">
        <v>22</v>
      </c>
      <c r="E15" s="14" t="s">
        <v>18</v>
      </c>
      <c r="F15" s="66">
        <f>F17+F38+F47</f>
        <v>47092</v>
      </c>
      <c r="G15" s="50"/>
    </row>
    <row r="16" spans="1:7" ht="10.5" customHeight="1">
      <c r="A16" s="12"/>
      <c r="B16" s="13"/>
      <c r="C16" s="46"/>
      <c r="D16" s="51"/>
      <c r="E16" s="14"/>
      <c r="F16" s="66"/>
      <c r="G16" s="50"/>
    </row>
    <row r="17" spans="1:7" ht="20.25">
      <c r="A17" s="15"/>
      <c r="B17" s="16" t="s">
        <v>23</v>
      </c>
      <c r="C17" s="46"/>
      <c r="D17" s="51" t="s">
        <v>24</v>
      </c>
      <c r="E17" s="14" t="s">
        <v>19</v>
      </c>
      <c r="F17" s="66">
        <f>SUM(F18:F36)-F26</f>
        <v>46056</v>
      </c>
      <c r="G17" s="50"/>
    </row>
    <row r="18" spans="1:7" ht="16.5" customHeight="1">
      <c r="A18" s="15"/>
      <c r="B18" s="13"/>
      <c r="C18" s="46" t="s">
        <v>25</v>
      </c>
      <c r="D18" s="52" t="s">
        <v>26</v>
      </c>
      <c r="E18" s="14" t="s">
        <v>20</v>
      </c>
      <c r="F18" s="67"/>
      <c r="G18" s="50"/>
    </row>
    <row r="19" spans="1:7" ht="13.5" customHeight="1">
      <c r="A19" s="15"/>
      <c r="B19" s="13"/>
      <c r="C19" s="46" t="s">
        <v>27</v>
      </c>
      <c r="D19" s="52" t="s">
        <v>28</v>
      </c>
      <c r="E19" s="14" t="s">
        <v>29</v>
      </c>
      <c r="F19" s="67"/>
      <c r="G19" s="50"/>
    </row>
    <row r="20" spans="1:7" ht="14.25" customHeight="1">
      <c r="A20" s="15"/>
      <c r="B20" s="13"/>
      <c r="C20" s="46" t="s">
        <v>30</v>
      </c>
      <c r="D20" s="52" t="s">
        <v>31</v>
      </c>
      <c r="E20" s="14" t="s">
        <v>32</v>
      </c>
      <c r="F20" s="67"/>
      <c r="G20" s="50"/>
    </row>
    <row r="21" spans="1:7" ht="14.25" customHeight="1">
      <c r="A21" s="15"/>
      <c r="B21" s="13"/>
      <c r="C21" s="46" t="s">
        <v>33</v>
      </c>
      <c r="D21" s="52" t="s">
        <v>34</v>
      </c>
      <c r="E21" s="14" t="s">
        <v>35</v>
      </c>
      <c r="F21" s="67"/>
      <c r="G21" s="50"/>
    </row>
    <row r="22" spans="1:7" ht="15.75" customHeight="1">
      <c r="A22" s="15"/>
      <c r="B22" s="13"/>
      <c r="C22" s="46" t="s">
        <v>36</v>
      </c>
      <c r="D22" s="52" t="s">
        <v>37</v>
      </c>
      <c r="E22" s="14" t="s">
        <v>38</v>
      </c>
      <c r="F22" s="68"/>
      <c r="G22" s="50"/>
    </row>
    <row r="23" spans="1:7" ht="16.5" customHeight="1">
      <c r="A23" s="15"/>
      <c r="B23" s="13"/>
      <c r="C23" s="46" t="s">
        <v>39</v>
      </c>
      <c r="D23" s="52" t="s">
        <v>40</v>
      </c>
      <c r="E23" s="14" t="s">
        <v>41</v>
      </c>
      <c r="F23" s="68"/>
      <c r="G23" s="50"/>
    </row>
    <row r="24" spans="1:7" ht="14.25" customHeight="1">
      <c r="A24" s="15"/>
      <c r="B24" s="13"/>
      <c r="C24" s="46" t="s">
        <v>42</v>
      </c>
      <c r="D24" s="52" t="s">
        <v>43</v>
      </c>
      <c r="E24" s="14" t="s">
        <v>44</v>
      </c>
      <c r="F24" s="68"/>
      <c r="G24" s="50"/>
    </row>
    <row r="25" spans="1:7" ht="16.5" customHeight="1">
      <c r="A25" s="15"/>
      <c r="B25" s="13"/>
      <c r="C25" s="46" t="s">
        <v>45</v>
      </c>
      <c r="D25" s="52" t="s">
        <v>46</v>
      </c>
      <c r="E25" s="14" t="s">
        <v>47</v>
      </c>
      <c r="F25" s="68"/>
      <c r="G25" s="50"/>
    </row>
    <row r="26" spans="1:7" ht="15" customHeight="1">
      <c r="A26" s="15"/>
      <c r="B26" s="13"/>
      <c r="C26" s="46"/>
      <c r="D26" s="52" t="s">
        <v>48</v>
      </c>
      <c r="E26" s="14" t="s">
        <v>49</v>
      </c>
      <c r="F26" s="68"/>
      <c r="G26" s="50"/>
    </row>
    <row r="27" spans="1:7" ht="15.75" customHeight="1">
      <c r="A27" s="15"/>
      <c r="B27" s="13"/>
      <c r="C27" s="46" t="s">
        <v>50</v>
      </c>
      <c r="D27" s="52" t="s">
        <v>51</v>
      </c>
      <c r="E27" s="14" t="s">
        <v>52</v>
      </c>
      <c r="F27" s="68"/>
      <c r="G27" s="50"/>
    </row>
    <row r="28" spans="1:7" ht="18.75" customHeight="1">
      <c r="A28" s="15"/>
      <c r="B28" s="13"/>
      <c r="C28" s="46" t="s">
        <v>53</v>
      </c>
      <c r="D28" s="52" t="s">
        <v>54</v>
      </c>
      <c r="E28" s="14" t="s">
        <v>55</v>
      </c>
      <c r="F28" s="68"/>
      <c r="G28" s="50"/>
    </row>
    <row r="29" spans="1:7" ht="16.5" customHeight="1">
      <c r="A29" s="15"/>
      <c r="B29" s="13"/>
      <c r="C29" s="46" t="s">
        <v>56</v>
      </c>
      <c r="D29" s="52" t="s">
        <v>57</v>
      </c>
      <c r="E29" s="14" t="s">
        <v>58</v>
      </c>
      <c r="F29" s="68"/>
      <c r="G29" s="50"/>
    </row>
    <row r="30" spans="1:7" ht="20.25">
      <c r="A30" s="15"/>
      <c r="B30" s="13"/>
      <c r="C30" s="46" t="s">
        <v>59</v>
      </c>
      <c r="D30" s="52" t="s">
        <v>60</v>
      </c>
      <c r="E30" s="14" t="s">
        <v>61</v>
      </c>
      <c r="F30" s="68">
        <v>46056</v>
      </c>
      <c r="G30" s="50"/>
    </row>
    <row r="31" spans="1:7" ht="20.25">
      <c r="A31" s="15"/>
      <c r="B31" s="13"/>
      <c r="C31" s="46" t="s">
        <v>62</v>
      </c>
      <c r="D31" s="52" t="s">
        <v>161</v>
      </c>
      <c r="E31" s="14" t="s">
        <v>63</v>
      </c>
      <c r="F31" s="68"/>
      <c r="G31" s="50"/>
    </row>
    <row r="32" spans="1:7" ht="16.5" customHeight="1">
      <c r="A32" s="15"/>
      <c r="B32" s="13"/>
      <c r="C32" s="46" t="s">
        <v>64</v>
      </c>
      <c r="D32" s="52" t="s">
        <v>65</v>
      </c>
      <c r="E32" s="14" t="s">
        <v>66</v>
      </c>
      <c r="F32" s="68"/>
      <c r="G32" s="50"/>
    </row>
    <row r="33" spans="1:7" ht="15" customHeight="1">
      <c r="A33" s="15"/>
      <c r="B33" s="13"/>
      <c r="C33" s="46" t="s">
        <v>67</v>
      </c>
      <c r="D33" s="52" t="s">
        <v>68</v>
      </c>
      <c r="E33" s="14" t="s">
        <v>69</v>
      </c>
      <c r="F33" s="68"/>
      <c r="G33" s="50"/>
    </row>
    <row r="34" spans="1:7" ht="18" customHeight="1">
      <c r="A34" s="15"/>
      <c r="B34" s="13"/>
      <c r="C34" s="46" t="s">
        <v>70</v>
      </c>
      <c r="D34" s="52" t="s">
        <v>71</v>
      </c>
      <c r="E34" s="14" t="s">
        <v>72</v>
      </c>
      <c r="F34" s="68"/>
      <c r="G34" s="50"/>
    </row>
    <row r="35" spans="1:7" ht="18" customHeight="1">
      <c r="A35" s="15"/>
      <c r="B35" s="13"/>
      <c r="C35" s="46" t="s">
        <v>156</v>
      </c>
      <c r="D35" s="52" t="s">
        <v>157</v>
      </c>
      <c r="E35" s="14" t="s">
        <v>158</v>
      </c>
      <c r="F35" s="68"/>
      <c r="G35" s="50"/>
    </row>
    <row r="36" spans="1:7" ht="20.25">
      <c r="A36" s="15"/>
      <c r="B36" s="13"/>
      <c r="C36" s="46" t="s">
        <v>73</v>
      </c>
      <c r="D36" s="52" t="s">
        <v>74</v>
      </c>
      <c r="E36" s="14" t="s">
        <v>75</v>
      </c>
      <c r="F36" s="68"/>
      <c r="G36" s="50"/>
    </row>
    <row r="37" spans="1:7" ht="11.25" customHeight="1">
      <c r="A37" s="15"/>
      <c r="B37" s="13"/>
      <c r="C37" s="46"/>
      <c r="D37" s="52"/>
      <c r="E37" s="14"/>
      <c r="F37" s="103"/>
      <c r="G37" s="50"/>
    </row>
    <row r="38" spans="1:7" ht="18" customHeight="1">
      <c r="A38" s="15"/>
      <c r="B38" s="16" t="s">
        <v>76</v>
      </c>
      <c r="C38" s="46"/>
      <c r="D38" s="51" t="s">
        <v>77</v>
      </c>
      <c r="E38" s="14" t="s">
        <v>78</v>
      </c>
      <c r="F38" s="66">
        <f>SUM(F39:F45)</f>
        <v>0</v>
      </c>
      <c r="G38" s="50"/>
    </row>
    <row r="39" spans="1:7" ht="12.75" customHeight="1">
      <c r="A39" s="15"/>
      <c r="B39" s="13"/>
      <c r="C39" s="46" t="s">
        <v>79</v>
      </c>
      <c r="D39" s="52" t="s">
        <v>80</v>
      </c>
      <c r="E39" s="14" t="s">
        <v>81</v>
      </c>
      <c r="F39" s="103"/>
      <c r="G39" s="50"/>
    </row>
    <row r="40" spans="1:7" ht="15" customHeight="1">
      <c r="A40" s="15"/>
      <c r="B40" s="13"/>
      <c r="C40" s="46" t="s">
        <v>82</v>
      </c>
      <c r="D40" s="52" t="s">
        <v>83</v>
      </c>
      <c r="E40" s="14" t="s">
        <v>84</v>
      </c>
      <c r="F40" s="103"/>
      <c r="G40" s="50"/>
    </row>
    <row r="41" spans="1:7" ht="14.25" customHeight="1">
      <c r="A41" s="15"/>
      <c r="B41" s="13"/>
      <c r="C41" s="46" t="s">
        <v>85</v>
      </c>
      <c r="D41" s="52" t="s">
        <v>86</v>
      </c>
      <c r="E41" s="14" t="s">
        <v>87</v>
      </c>
      <c r="F41" s="103"/>
      <c r="G41" s="50"/>
    </row>
    <row r="42" spans="1:7" ht="16.5" customHeight="1">
      <c r="A42" s="15"/>
      <c r="B42" s="13"/>
      <c r="C42" s="46" t="s">
        <v>88</v>
      </c>
      <c r="D42" s="55" t="s">
        <v>89</v>
      </c>
      <c r="E42" s="14" t="s">
        <v>90</v>
      </c>
      <c r="F42" s="103"/>
      <c r="G42" s="50"/>
    </row>
    <row r="43" spans="1:7" ht="15" customHeight="1">
      <c r="A43" s="15"/>
      <c r="B43" s="13"/>
      <c r="C43" s="46" t="s">
        <v>91</v>
      </c>
      <c r="D43" s="52" t="s">
        <v>92</v>
      </c>
      <c r="E43" s="14" t="s">
        <v>93</v>
      </c>
      <c r="F43" s="103"/>
      <c r="G43" s="50"/>
    </row>
    <row r="44" spans="1:7" ht="15" customHeight="1">
      <c r="A44" s="15"/>
      <c r="B44" s="13"/>
      <c r="C44" s="46" t="s">
        <v>151</v>
      </c>
      <c r="D44" s="52" t="s">
        <v>152</v>
      </c>
      <c r="E44" s="14" t="s">
        <v>153</v>
      </c>
      <c r="F44" s="68"/>
      <c r="G44" s="50"/>
    </row>
    <row r="45" spans="1:7" ht="12" customHeight="1">
      <c r="A45" s="15"/>
      <c r="B45" s="13"/>
      <c r="C45" s="46" t="s">
        <v>94</v>
      </c>
      <c r="D45" s="52" t="s">
        <v>95</v>
      </c>
      <c r="E45" s="14" t="s">
        <v>96</v>
      </c>
      <c r="F45" s="103"/>
      <c r="G45" s="50"/>
    </row>
    <row r="46" spans="1:7" ht="10.5" customHeight="1">
      <c r="A46" s="15"/>
      <c r="B46" s="13"/>
      <c r="C46" s="46"/>
      <c r="D46" s="52"/>
      <c r="E46" s="14"/>
      <c r="F46" s="103"/>
      <c r="G46" s="50"/>
    </row>
    <row r="47" spans="1:7" ht="20.25">
      <c r="A47" s="15"/>
      <c r="B47" s="16" t="s">
        <v>97</v>
      </c>
      <c r="C47" s="46"/>
      <c r="D47" s="51" t="s">
        <v>98</v>
      </c>
      <c r="E47" s="14" t="s">
        <v>99</v>
      </c>
      <c r="F47" s="66">
        <f>SUM(F48:F54)</f>
        <v>1036</v>
      </c>
      <c r="G47" s="50"/>
    </row>
    <row r="48" spans="1:7" ht="20.25">
      <c r="A48" s="15"/>
      <c r="B48" s="13"/>
      <c r="C48" s="46" t="s">
        <v>100</v>
      </c>
      <c r="D48" s="52" t="s">
        <v>101</v>
      </c>
      <c r="E48" s="14" t="s">
        <v>102</v>
      </c>
      <c r="F48" s="68"/>
      <c r="G48" s="50"/>
    </row>
    <row r="49" spans="1:7" ht="20.25">
      <c r="A49" s="15"/>
      <c r="B49" s="13"/>
      <c r="C49" s="46" t="s">
        <v>103</v>
      </c>
      <c r="D49" s="52" t="s">
        <v>104</v>
      </c>
      <c r="E49" s="14" t="s">
        <v>105</v>
      </c>
      <c r="F49" s="68"/>
      <c r="G49" s="50"/>
    </row>
    <row r="50" spans="1:7" ht="20.25">
      <c r="A50" s="15"/>
      <c r="B50" s="13"/>
      <c r="C50" s="46" t="s">
        <v>106</v>
      </c>
      <c r="D50" s="52" t="s">
        <v>107</v>
      </c>
      <c r="E50" s="14" t="s">
        <v>108</v>
      </c>
      <c r="F50" s="68"/>
      <c r="G50" s="50"/>
    </row>
    <row r="51" spans="1:7" ht="20.25">
      <c r="A51" s="15"/>
      <c r="B51" s="13"/>
      <c r="C51" s="46" t="s">
        <v>109</v>
      </c>
      <c r="D51" s="52" t="s">
        <v>110</v>
      </c>
      <c r="E51" s="14" t="s">
        <v>111</v>
      </c>
      <c r="F51" s="68"/>
      <c r="G51" s="50"/>
    </row>
    <row r="52" spans="1:7" ht="20.25">
      <c r="A52" s="15"/>
      <c r="B52" s="13"/>
      <c r="C52" s="46" t="s">
        <v>112</v>
      </c>
      <c r="D52" s="52" t="s">
        <v>113</v>
      </c>
      <c r="E52" s="14" t="s">
        <v>114</v>
      </c>
      <c r="F52" s="68"/>
      <c r="G52" s="50"/>
    </row>
    <row r="53" spans="1:7" ht="20.25">
      <c r="A53" s="15"/>
      <c r="B53" s="13"/>
      <c r="C53" s="46" t="s">
        <v>115</v>
      </c>
      <c r="D53" s="52" t="s">
        <v>116</v>
      </c>
      <c r="E53" s="14" t="s">
        <v>117</v>
      </c>
      <c r="F53" s="68"/>
      <c r="G53" s="50"/>
    </row>
    <row r="54" spans="1:7" ht="20.25">
      <c r="A54" s="15"/>
      <c r="B54" s="13"/>
      <c r="C54" s="46" t="s">
        <v>118</v>
      </c>
      <c r="D54" s="52" t="s">
        <v>154</v>
      </c>
      <c r="E54" s="14" t="s">
        <v>155</v>
      </c>
      <c r="F54" s="68">
        <v>1036</v>
      </c>
      <c r="G54" s="50"/>
    </row>
    <row r="55" spans="1:7" ht="11.25" customHeight="1">
      <c r="A55" s="15"/>
      <c r="B55" s="13"/>
      <c r="C55" s="46"/>
      <c r="D55" s="52"/>
      <c r="E55" s="14"/>
      <c r="F55" s="103"/>
      <c r="G55" s="50"/>
    </row>
    <row r="56" spans="1:7" ht="14.25" customHeight="1">
      <c r="A56" s="15"/>
      <c r="B56" s="13"/>
      <c r="C56" s="46"/>
      <c r="D56" s="53" t="s">
        <v>136</v>
      </c>
      <c r="E56" s="14" t="s">
        <v>120</v>
      </c>
      <c r="F56" s="102">
        <f>F57+F58</f>
        <v>0</v>
      </c>
      <c r="G56" s="49"/>
    </row>
    <row r="57" spans="1:7" ht="15" customHeight="1">
      <c r="A57" s="15"/>
      <c r="B57" s="13"/>
      <c r="C57" s="46"/>
      <c r="D57" s="53" t="s">
        <v>137</v>
      </c>
      <c r="E57" s="14" t="s">
        <v>123</v>
      </c>
      <c r="F57" s="112"/>
      <c r="G57" s="49"/>
    </row>
    <row r="58" spans="1:7" ht="16.5" customHeight="1">
      <c r="A58" s="15"/>
      <c r="B58" s="13"/>
      <c r="C58" s="46"/>
      <c r="D58" s="53" t="s">
        <v>138</v>
      </c>
      <c r="E58" s="14" t="s">
        <v>125</v>
      </c>
      <c r="F58" s="112"/>
      <c r="G58" s="49"/>
    </row>
    <row r="59" spans="1:7" ht="17.25" customHeight="1">
      <c r="A59" s="15"/>
      <c r="B59" s="13"/>
      <c r="C59" s="46"/>
      <c r="D59" s="53" t="s">
        <v>126</v>
      </c>
      <c r="E59" s="14" t="s">
        <v>127</v>
      </c>
      <c r="F59" s="112"/>
      <c r="G59" s="49"/>
    </row>
    <row r="60" spans="1:7" ht="23.25" customHeight="1">
      <c r="A60" s="17"/>
      <c r="B60" s="18"/>
      <c r="C60" s="47"/>
      <c r="D60" s="69" t="s">
        <v>139</v>
      </c>
      <c r="E60" s="19" t="s">
        <v>128</v>
      </c>
      <c r="F60" s="113"/>
      <c r="G60" s="49"/>
    </row>
    <row r="61" ht="10.5" customHeight="1"/>
    <row r="62" spans="2:6" ht="18.75" customHeight="1">
      <c r="B62" s="135" t="s">
        <v>131</v>
      </c>
      <c r="C62" s="135"/>
      <c r="D62" s="135"/>
      <c r="E62" s="135" t="s">
        <v>132</v>
      </c>
      <c r="F62" s="135"/>
    </row>
    <row r="63" ht="12.75" customHeight="1"/>
    <row r="64" spans="3:6" ht="20.25">
      <c r="C64" s="129" t="s">
        <v>165</v>
      </c>
      <c r="D64" s="129"/>
      <c r="E64" s="129" t="s">
        <v>166</v>
      </c>
      <c r="F64" s="129"/>
    </row>
    <row r="66" ht="20.25">
      <c r="E66" s="63" t="s">
        <v>133</v>
      </c>
    </row>
    <row r="67" spans="5:6" ht="20.25">
      <c r="E67" s="128" t="s">
        <v>162</v>
      </c>
      <c r="F67" s="128"/>
    </row>
    <row r="68" spans="5:6" ht="20.25">
      <c r="E68" s="128" t="s">
        <v>163</v>
      </c>
      <c r="F68" s="128"/>
    </row>
  </sheetData>
  <sheetProtection password="CEC8" sheet="1" objects="1" scenarios="1"/>
  <mergeCells count="16">
    <mergeCell ref="A2:F2"/>
    <mergeCell ref="B5:F5"/>
    <mergeCell ref="B8:F8"/>
    <mergeCell ref="E68:F68"/>
    <mergeCell ref="E67:F67"/>
    <mergeCell ref="A11:A12"/>
    <mergeCell ref="B11:B12"/>
    <mergeCell ref="C11:C12"/>
    <mergeCell ref="D11:D12"/>
    <mergeCell ref="B62:D62"/>
    <mergeCell ref="E62:F62"/>
    <mergeCell ref="C64:D64"/>
    <mergeCell ref="A7:F7"/>
    <mergeCell ref="E64:F64"/>
    <mergeCell ref="E11:E12"/>
    <mergeCell ref="F11:F12"/>
  </mergeCells>
  <dataValidations count="2">
    <dataValidation type="whole" allowBlank="1" showInputMessage="1" showErrorMessage="1" sqref="F14">
      <formula1>0</formula1>
      <formula2>1E+23</formula2>
    </dataValidation>
    <dataValidation type="whole" allowBlank="1" showInputMessage="1" showErrorMessage="1" sqref="F15:F60">
      <formula1>-99999999999999900000000</formula1>
      <formula2>9.99999999999999E+24</formula2>
    </dataValidation>
  </dataValidations>
  <printOptions/>
  <pageMargins left="0.83" right="0.25" top="0.17" bottom="0.17" header="0.17" footer="0.17"/>
  <pageSetup horizontalDpi="600" verticalDpi="600" orientation="portrait" paperSize="9" scale="72" r:id="rId1"/>
  <colBreaks count="1" manualBreakCount="1">
    <brk id="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69"/>
  <sheetViews>
    <sheetView zoomScalePageLayoutView="0" workbookViewId="0" topLeftCell="A82">
      <selection activeCell="G36" sqref="G36"/>
    </sheetView>
  </sheetViews>
  <sheetFormatPr defaultColWidth="9.140625" defaultRowHeight="12.75"/>
  <cols>
    <col min="1" max="1" width="4.28125" style="2" customWidth="1"/>
    <col min="2" max="2" width="5.421875" style="2" customWidth="1"/>
    <col min="3" max="3" width="8.7109375" style="2" customWidth="1"/>
    <col min="4" max="4" width="48.8515625" style="2" customWidth="1"/>
    <col min="5" max="5" width="6.8515625" style="2" customWidth="1"/>
    <col min="6" max="6" width="15.57421875" style="2" customWidth="1"/>
    <col min="7" max="7" width="16.57421875" style="2" customWidth="1"/>
    <col min="8" max="8" width="15.8515625" style="2" customWidth="1"/>
    <col min="9" max="9" width="19.57421875" style="48" customWidth="1"/>
    <col min="10" max="10" width="15.421875" style="96" customWidth="1"/>
    <col min="11" max="16384" width="9.140625" style="2" customWidth="1"/>
  </cols>
  <sheetData>
    <row r="1" spans="1:6" ht="14.25" customHeight="1">
      <c r="A1" s="1" t="s">
        <v>0</v>
      </c>
      <c r="D1" s="1"/>
      <c r="E1" s="1"/>
      <c r="F1" s="3"/>
    </row>
    <row r="2" spans="1:10" s="106" customFormat="1" ht="20.25">
      <c r="A2" s="117" t="str">
        <f>'RAPORTARE LUNARA'!A2:H2</f>
        <v>CASA  DE ASIGURĂRI DE SĂNĂTATE MEHEDINȚI</v>
      </c>
      <c r="B2" s="117"/>
      <c r="C2" s="117"/>
      <c r="D2" s="117"/>
      <c r="E2" s="117"/>
      <c r="F2" s="117"/>
      <c r="G2" s="117"/>
      <c r="H2" s="117"/>
      <c r="I2" s="105"/>
      <c r="J2" s="114"/>
    </row>
    <row r="3" spans="1:6" ht="20.25">
      <c r="A3" s="1" t="s">
        <v>1</v>
      </c>
      <c r="D3" s="1"/>
      <c r="E3" s="3"/>
      <c r="F3" s="3"/>
    </row>
    <row r="4" spans="1:6" ht="8.25" customHeight="1">
      <c r="A4" s="1"/>
      <c r="D4" s="1"/>
      <c r="E4" s="3"/>
      <c r="F4" s="4"/>
    </row>
    <row r="5" spans="2:10" ht="18" customHeight="1">
      <c r="B5" s="7"/>
      <c r="C5" s="7"/>
      <c r="D5" s="118" t="s">
        <v>2</v>
      </c>
      <c r="E5" s="118"/>
      <c r="F5" s="118"/>
      <c r="G5" s="118"/>
      <c r="H5" s="118"/>
      <c r="I5" s="7"/>
      <c r="J5" s="7"/>
    </row>
    <row r="6" spans="2:8" ht="7.5" customHeight="1">
      <c r="B6" s="6"/>
      <c r="C6" s="6"/>
      <c r="D6" s="6"/>
      <c r="E6" s="6"/>
      <c r="F6" s="6"/>
      <c r="G6" s="6"/>
      <c r="H6" s="6"/>
    </row>
    <row r="7" spans="2:10" s="106" customFormat="1" ht="20.25">
      <c r="B7" s="119" t="str">
        <f>'ANEXA 2 a'!B8:F8</f>
        <v>PLĂŢI CUMULATE PE 3 LUNI DIN ANUL 2024</v>
      </c>
      <c r="C7" s="119"/>
      <c r="D7" s="119"/>
      <c r="E7" s="119"/>
      <c r="F7" s="119"/>
      <c r="G7" s="119"/>
      <c r="H7" s="119"/>
      <c r="I7" s="105"/>
      <c r="J7" s="114"/>
    </row>
    <row r="8" spans="1:8" ht="15.75" customHeight="1">
      <c r="A8" s="7"/>
      <c r="B8" s="118"/>
      <c r="C8" s="118"/>
      <c r="D8" s="118"/>
      <c r="E8" s="118"/>
      <c r="F8" s="118"/>
      <c r="G8" s="118"/>
      <c r="H8" s="118"/>
    </row>
    <row r="9" spans="1:9" ht="3.75" customHeight="1">
      <c r="A9" s="5"/>
      <c r="B9" s="5"/>
      <c r="C9" s="5"/>
      <c r="D9" s="5"/>
      <c r="E9" s="5"/>
      <c r="F9" s="5"/>
      <c r="G9" s="5"/>
      <c r="H9" s="5"/>
      <c r="I9" s="8"/>
    </row>
    <row r="10" spans="4:6" ht="12" customHeight="1">
      <c r="D10" s="3"/>
      <c r="E10" s="3"/>
      <c r="F10" s="3"/>
    </row>
    <row r="11" spans="1:9" ht="35.25" customHeight="1">
      <c r="A11" s="120" t="s">
        <v>5</v>
      </c>
      <c r="B11" s="122" t="s">
        <v>6</v>
      </c>
      <c r="C11" s="124" t="s">
        <v>7</v>
      </c>
      <c r="D11" s="131" t="s">
        <v>8</v>
      </c>
      <c r="E11" s="133" t="s">
        <v>9</v>
      </c>
      <c r="F11" s="136" t="s">
        <v>147</v>
      </c>
      <c r="G11" s="142" t="s">
        <v>148</v>
      </c>
      <c r="H11" s="144" t="s">
        <v>149</v>
      </c>
      <c r="I11" s="140" t="s">
        <v>150</v>
      </c>
    </row>
    <row r="12" spans="1:9" ht="9" customHeight="1">
      <c r="A12" s="121"/>
      <c r="B12" s="123"/>
      <c r="C12" s="125"/>
      <c r="D12" s="132"/>
      <c r="E12" s="134"/>
      <c r="F12" s="137"/>
      <c r="G12" s="143"/>
      <c r="H12" s="145"/>
      <c r="I12" s="141"/>
    </row>
    <row r="13" spans="1:9" ht="12.75" customHeight="1">
      <c r="A13" s="87" t="s">
        <v>13</v>
      </c>
      <c r="B13" s="88" t="s">
        <v>14</v>
      </c>
      <c r="C13" s="89" t="s">
        <v>15</v>
      </c>
      <c r="D13" s="90" t="s">
        <v>16</v>
      </c>
      <c r="E13" s="91" t="s">
        <v>17</v>
      </c>
      <c r="F13" s="92" t="s">
        <v>18</v>
      </c>
      <c r="G13" s="93" t="s">
        <v>19</v>
      </c>
      <c r="H13" s="94" t="s">
        <v>20</v>
      </c>
      <c r="I13" s="94" t="s">
        <v>29</v>
      </c>
    </row>
    <row r="14" spans="1:9" ht="12.75" customHeight="1">
      <c r="A14" s="9" t="s">
        <v>21</v>
      </c>
      <c r="B14" s="10"/>
      <c r="C14" s="45"/>
      <c r="D14" s="43"/>
      <c r="E14" s="78"/>
      <c r="F14" s="82"/>
      <c r="G14" s="27"/>
      <c r="H14" s="81"/>
      <c r="I14" s="28"/>
    </row>
    <row r="15" spans="1:10" ht="17.25" customHeight="1">
      <c r="A15" s="12">
        <v>10</v>
      </c>
      <c r="B15" s="13"/>
      <c r="C15" s="46"/>
      <c r="D15" s="51" t="s">
        <v>22</v>
      </c>
      <c r="E15" s="79" t="s">
        <v>18</v>
      </c>
      <c r="F15" s="83">
        <f>F17+F38+F47</f>
        <v>1869080</v>
      </c>
      <c r="G15" s="83">
        <f>G17+G38+G47</f>
        <v>1754505</v>
      </c>
      <c r="H15" s="83">
        <f>H17+H38+H47</f>
        <v>67483</v>
      </c>
      <c r="I15" s="83">
        <f>I17+I38+I47</f>
        <v>47092</v>
      </c>
      <c r="J15" s="95" t="str">
        <f>IF(F15-G15-H15-I15&lt;&gt;0,"eroare"," ")</f>
        <v> </v>
      </c>
    </row>
    <row r="16" spans="1:9" ht="10.5" customHeight="1">
      <c r="A16" s="12"/>
      <c r="B16" s="13"/>
      <c r="C16" s="46"/>
      <c r="D16" s="51"/>
      <c r="E16" s="79"/>
      <c r="F16" s="83"/>
      <c r="G16" s="30"/>
      <c r="H16" s="30"/>
      <c r="I16" s="31"/>
    </row>
    <row r="17" spans="1:10" ht="18">
      <c r="A17" s="15"/>
      <c r="B17" s="16" t="s">
        <v>23</v>
      </c>
      <c r="C17" s="46"/>
      <c r="D17" s="51" t="s">
        <v>24</v>
      </c>
      <c r="E17" s="79" t="s">
        <v>19</v>
      </c>
      <c r="F17" s="83">
        <f>SUM(F18:F36)-F26</f>
        <v>1828202</v>
      </c>
      <c r="G17" s="83">
        <f>SUM(G18:G36)-G26</f>
        <v>1715958</v>
      </c>
      <c r="H17" s="83">
        <f>SUM(H18:H36)-H26</f>
        <v>66188</v>
      </c>
      <c r="I17" s="83">
        <f>SUM(I18:I36)-I26</f>
        <v>46056</v>
      </c>
      <c r="J17" s="95" t="str">
        <f>IF(F17-G17-H17-I17&lt;&gt;0,"eroare"," ")</f>
        <v> </v>
      </c>
    </row>
    <row r="18" spans="1:10" ht="16.5" customHeight="1">
      <c r="A18" s="15"/>
      <c r="B18" s="13"/>
      <c r="C18" s="46" t="s">
        <v>25</v>
      </c>
      <c r="D18" s="52" t="s">
        <v>26</v>
      </c>
      <c r="E18" s="79" t="s">
        <v>20</v>
      </c>
      <c r="F18" s="97">
        <f>'RAPORTARE LUNARA'!G18+'RAPORTARE LUNARA'!H18</f>
        <v>1574221</v>
      </c>
      <c r="G18" s="39">
        <f>'ANEXA 2 a'!F18</f>
        <v>1516666</v>
      </c>
      <c r="H18" s="39">
        <f>'ANEXA 2 b'!F18</f>
        <v>57555</v>
      </c>
      <c r="I18" s="40">
        <f>'ANEXA 2 c'!F18</f>
        <v>0</v>
      </c>
      <c r="J18" s="95" t="str">
        <f>IF(F18-G18-H18-I18&lt;&gt;0,"eroare"," ")</f>
        <v> </v>
      </c>
    </row>
    <row r="19" spans="1:10" ht="13.5" customHeight="1">
      <c r="A19" s="15"/>
      <c r="B19" s="13"/>
      <c r="C19" s="46" t="s">
        <v>27</v>
      </c>
      <c r="D19" s="52" t="s">
        <v>28</v>
      </c>
      <c r="E19" s="79" t="s">
        <v>29</v>
      </c>
      <c r="F19" s="97">
        <f>'RAPORTARE LUNARA'!G19+'RAPORTARE LUNARA'!H19</f>
        <v>0</v>
      </c>
      <c r="G19" s="39">
        <f>'ANEXA 2 a'!F19</f>
        <v>0</v>
      </c>
      <c r="H19" s="39">
        <f>'ANEXA 2 b'!F19</f>
        <v>0</v>
      </c>
      <c r="I19" s="40">
        <f>'ANEXA 2 c'!F19</f>
        <v>0</v>
      </c>
      <c r="J19" s="95" t="str">
        <f aca="true" t="shared" si="0" ref="J19:J61">IF(F19-G19-H19-I19&lt;&gt;0,"eroare"," ")</f>
        <v> </v>
      </c>
    </row>
    <row r="20" spans="1:10" ht="14.25" customHeight="1">
      <c r="A20" s="15"/>
      <c r="B20" s="13"/>
      <c r="C20" s="46" t="s">
        <v>30</v>
      </c>
      <c r="D20" s="52" t="s">
        <v>31</v>
      </c>
      <c r="E20" s="79" t="s">
        <v>32</v>
      </c>
      <c r="F20" s="97">
        <f>'RAPORTARE LUNARA'!G20+'RAPORTARE LUNARA'!H20</f>
        <v>0</v>
      </c>
      <c r="G20" s="39">
        <f>'ANEXA 2 a'!F20</f>
        <v>0</v>
      </c>
      <c r="H20" s="39">
        <f>'ANEXA 2 b'!F20</f>
        <v>0</v>
      </c>
      <c r="I20" s="40">
        <f>'ANEXA 2 c'!F20</f>
        <v>0</v>
      </c>
      <c r="J20" s="95" t="str">
        <f t="shared" si="0"/>
        <v> </v>
      </c>
    </row>
    <row r="21" spans="1:10" ht="14.25" customHeight="1">
      <c r="A21" s="15"/>
      <c r="B21" s="13"/>
      <c r="C21" s="46" t="s">
        <v>33</v>
      </c>
      <c r="D21" s="52" t="s">
        <v>34</v>
      </c>
      <c r="E21" s="79" t="s">
        <v>35</v>
      </c>
      <c r="F21" s="97">
        <f>'RAPORTARE LUNARA'!G21+'RAPORTARE LUNARA'!H21</f>
        <v>0</v>
      </c>
      <c r="G21" s="39">
        <f>'ANEXA 2 a'!F21</f>
        <v>0</v>
      </c>
      <c r="H21" s="39">
        <f>'ANEXA 2 b'!F21</f>
        <v>0</v>
      </c>
      <c r="I21" s="40">
        <f>'ANEXA 2 c'!F21</f>
        <v>0</v>
      </c>
      <c r="J21" s="95" t="str">
        <f t="shared" si="0"/>
        <v> </v>
      </c>
    </row>
    <row r="22" spans="1:10" ht="15.75" customHeight="1">
      <c r="A22" s="15"/>
      <c r="B22" s="13"/>
      <c r="C22" s="46" t="s">
        <v>36</v>
      </c>
      <c r="D22" s="52" t="s">
        <v>37</v>
      </c>
      <c r="E22" s="79" t="s">
        <v>38</v>
      </c>
      <c r="F22" s="97">
        <f>'RAPORTARE LUNARA'!G22+'RAPORTARE LUNARA'!H22</f>
        <v>118995</v>
      </c>
      <c r="G22" s="39">
        <f>'ANEXA 2 a'!F22</f>
        <v>110362</v>
      </c>
      <c r="H22" s="39">
        <f>'ANEXA 2 b'!F22</f>
        <v>8633</v>
      </c>
      <c r="I22" s="40">
        <f>'ANEXA 2 c'!F22</f>
        <v>0</v>
      </c>
      <c r="J22" s="95" t="str">
        <f t="shared" si="0"/>
        <v> </v>
      </c>
    </row>
    <row r="23" spans="1:10" ht="16.5" customHeight="1">
      <c r="A23" s="15"/>
      <c r="B23" s="13"/>
      <c r="C23" s="46" t="s">
        <v>39</v>
      </c>
      <c r="D23" s="52" t="s">
        <v>40</v>
      </c>
      <c r="E23" s="79" t="s">
        <v>41</v>
      </c>
      <c r="F23" s="97">
        <f>'RAPORTARE LUNARA'!G23+'RAPORTARE LUNARA'!H23</f>
        <v>46778</v>
      </c>
      <c r="G23" s="39">
        <f>'ANEXA 2 a'!F23</f>
        <v>46778</v>
      </c>
      <c r="H23" s="39">
        <f>'ANEXA 2 b'!F23</f>
        <v>0</v>
      </c>
      <c r="I23" s="40">
        <f>'ANEXA 2 c'!F23</f>
        <v>0</v>
      </c>
      <c r="J23" s="95" t="str">
        <f t="shared" si="0"/>
        <v> </v>
      </c>
    </row>
    <row r="24" spans="1:10" ht="14.25" customHeight="1">
      <c r="A24" s="15"/>
      <c r="B24" s="13"/>
      <c r="C24" s="46" t="s">
        <v>42</v>
      </c>
      <c r="D24" s="52" t="s">
        <v>43</v>
      </c>
      <c r="E24" s="79" t="s">
        <v>44</v>
      </c>
      <c r="F24" s="97">
        <f>'RAPORTARE LUNARA'!G24+'RAPORTARE LUNARA'!H24</f>
        <v>0</v>
      </c>
      <c r="G24" s="39">
        <f>'ANEXA 2 a'!F24</f>
        <v>0</v>
      </c>
      <c r="H24" s="39">
        <f>'ANEXA 2 b'!F24</f>
        <v>0</v>
      </c>
      <c r="I24" s="40">
        <f>'ANEXA 2 c'!F24</f>
        <v>0</v>
      </c>
      <c r="J24" s="95" t="str">
        <f t="shared" si="0"/>
        <v> </v>
      </c>
    </row>
    <row r="25" spans="1:10" ht="16.5" customHeight="1">
      <c r="A25" s="15"/>
      <c r="B25" s="13"/>
      <c r="C25" s="46" t="s">
        <v>45</v>
      </c>
      <c r="D25" s="52" t="s">
        <v>46</v>
      </c>
      <c r="E25" s="79" t="s">
        <v>47</v>
      </c>
      <c r="F25" s="97">
        <f>'RAPORTARE LUNARA'!G25+'RAPORTARE LUNARA'!H25</f>
        <v>0</v>
      </c>
      <c r="G25" s="39">
        <f>'ANEXA 2 a'!F25</f>
        <v>0</v>
      </c>
      <c r="H25" s="39">
        <f>'ANEXA 2 b'!F25</f>
        <v>0</v>
      </c>
      <c r="I25" s="40">
        <f>'ANEXA 2 c'!F25</f>
        <v>0</v>
      </c>
      <c r="J25" s="95" t="str">
        <f t="shared" si="0"/>
        <v> </v>
      </c>
    </row>
    <row r="26" spans="1:10" ht="15" customHeight="1">
      <c r="A26" s="15"/>
      <c r="B26" s="13"/>
      <c r="C26" s="46"/>
      <c r="D26" s="52" t="s">
        <v>48</v>
      </c>
      <c r="E26" s="79" t="s">
        <v>49</v>
      </c>
      <c r="F26" s="97">
        <f>'RAPORTARE LUNARA'!G26+'RAPORTARE LUNARA'!H26</f>
        <v>0</v>
      </c>
      <c r="G26" s="39">
        <f>'ANEXA 2 a'!F26</f>
        <v>0</v>
      </c>
      <c r="H26" s="39">
        <f>'ANEXA 2 b'!F26</f>
        <v>0</v>
      </c>
      <c r="I26" s="40">
        <f>'ANEXA 2 c'!F26</f>
        <v>0</v>
      </c>
      <c r="J26" s="95" t="str">
        <f t="shared" si="0"/>
        <v> </v>
      </c>
    </row>
    <row r="27" spans="1:10" ht="15.75" customHeight="1">
      <c r="A27" s="15"/>
      <c r="B27" s="13"/>
      <c r="C27" s="46" t="s">
        <v>50</v>
      </c>
      <c r="D27" s="52" t="s">
        <v>51</v>
      </c>
      <c r="E27" s="79" t="s">
        <v>52</v>
      </c>
      <c r="F27" s="97">
        <f>'RAPORTARE LUNARA'!G27+'RAPORTARE LUNARA'!H27</f>
        <v>0</v>
      </c>
      <c r="G27" s="39">
        <f>'ANEXA 2 a'!F27</f>
        <v>0</v>
      </c>
      <c r="H27" s="39">
        <f>'ANEXA 2 b'!F27</f>
        <v>0</v>
      </c>
      <c r="I27" s="40">
        <f>'ANEXA 2 c'!F27</f>
        <v>0</v>
      </c>
      <c r="J27" s="95" t="str">
        <f t="shared" si="0"/>
        <v> </v>
      </c>
    </row>
    <row r="28" spans="1:10" ht="18.75" customHeight="1">
      <c r="A28" s="15"/>
      <c r="B28" s="13"/>
      <c r="C28" s="46" t="s">
        <v>53</v>
      </c>
      <c r="D28" s="52" t="s">
        <v>54</v>
      </c>
      <c r="E28" s="79" t="s">
        <v>55</v>
      </c>
      <c r="F28" s="97">
        <f>'RAPORTARE LUNARA'!G28+'RAPORTARE LUNARA'!H28</f>
        <v>0</v>
      </c>
      <c r="G28" s="39">
        <f>'ANEXA 2 a'!F28</f>
        <v>0</v>
      </c>
      <c r="H28" s="39">
        <f>'ANEXA 2 b'!F28</f>
        <v>0</v>
      </c>
      <c r="I28" s="40">
        <f>'ANEXA 2 c'!F28</f>
        <v>0</v>
      </c>
      <c r="J28" s="95" t="str">
        <f t="shared" si="0"/>
        <v> </v>
      </c>
    </row>
    <row r="29" spans="1:10" ht="16.5" customHeight="1">
      <c r="A29" s="15"/>
      <c r="B29" s="13"/>
      <c r="C29" s="46" t="s">
        <v>56</v>
      </c>
      <c r="D29" s="52" t="s">
        <v>57</v>
      </c>
      <c r="E29" s="79" t="s">
        <v>58</v>
      </c>
      <c r="F29" s="97">
        <f>'RAPORTARE LUNARA'!G29+'RAPORTARE LUNARA'!H29</f>
        <v>0</v>
      </c>
      <c r="G29" s="39">
        <f>'ANEXA 2 a'!F29</f>
        <v>0</v>
      </c>
      <c r="H29" s="39">
        <f>'ANEXA 2 b'!F29</f>
        <v>0</v>
      </c>
      <c r="I29" s="40">
        <f>'ANEXA 2 c'!F29</f>
        <v>0</v>
      </c>
      <c r="J29" s="95" t="str">
        <f t="shared" si="0"/>
        <v> </v>
      </c>
    </row>
    <row r="30" spans="1:10" ht="18">
      <c r="A30" s="15"/>
      <c r="B30" s="13"/>
      <c r="C30" s="46" t="s">
        <v>59</v>
      </c>
      <c r="D30" s="52" t="s">
        <v>60</v>
      </c>
      <c r="E30" s="79" t="s">
        <v>61</v>
      </c>
      <c r="F30" s="97">
        <f>'RAPORTARE LUNARA'!G30+'RAPORTARE LUNARA'!H30</f>
        <v>46056</v>
      </c>
      <c r="G30" s="39">
        <f>'ANEXA 2 a'!F30</f>
        <v>0</v>
      </c>
      <c r="H30" s="39">
        <f>'ANEXA 2 b'!F30</f>
        <v>0</v>
      </c>
      <c r="I30" s="40">
        <f>'ANEXA 2 c'!F30</f>
        <v>46056</v>
      </c>
      <c r="J30" s="95" t="str">
        <f t="shared" si="0"/>
        <v> </v>
      </c>
    </row>
    <row r="31" spans="1:10" ht="18">
      <c r="A31" s="15"/>
      <c r="B31" s="13"/>
      <c r="C31" s="46" t="s">
        <v>62</v>
      </c>
      <c r="D31" s="52" t="s">
        <v>161</v>
      </c>
      <c r="E31" s="79" t="s">
        <v>63</v>
      </c>
      <c r="F31" s="97">
        <f>'RAPORTARE LUNARA'!G31+'RAPORTARE LUNARA'!H31</f>
        <v>288</v>
      </c>
      <c r="G31" s="39">
        <f>'ANEXA 2 a'!F31</f>
        <v>288</v>
      </c>
      <c r="H31" s="39">
        <f>'ANEXA 2 b'!F31</f>
        <v>0</v>
      </c>
      <c r="I31" s="40">
        <f>'ANEXA 2 c'!F31</f>
        <v>0</v>
      </c>
      <c r="J31" s="95" t="str">
        <f t="shared" si="0"/>
        <v> </v>
      </c>
    </row>
    <row r="32" spans="1:10" ht="16.5" customHeight="1">
      <c r="A32" s="15"/>
      <c r="B32" s="13"/>
      <c r="C32" s="46" t="s">
        <v>64</v>
      </c>
      <c r="D32" s="52" t="s">
        <v>65</v>
      </c>
      <c r="E32" s="79" t="s">
        <v>66</v>
      </c>
      <c r="F32" s="97">
        <f>'RAPORTARE LUNARA'!G32+'RAPORTARE LUNARA'!H32</f>
        <v>0</v>
      </c>
      <c r="G32" s="39">
        <f>'ANEXA 2 a'!F32</f>
        <v>0</v>
      </c>
      <c r="H32" s="39">
        <f>'ANEXA 2 b'!F32</f>
        <v>0</v>
      </c>
      <c r="I32" s="40">
        <f>'ANEXA 2 c'!F32</f>
        <v>0</v>
      </c>
      <c r="J32" s="95" t="str">
        <f t="shared" si="0"/>
        <v> </v>
      </c>
    </row>
    <row r="33" spans="1:10" ht="15" customHeight="1">
      <c r="A33" s="15"/>
      <c r="B33" s="13"/>
      <c r="C33" s="46" t="s">
        <v>67</v>
      </c>
      <c r="D33" s="52" t="s">
        <v>68</v>
      </c>
      <c r="E33" s="79" t="s">
        <v>69</v>
      </c>
      <c r="F33" s="97">
        <f>'RAPORTARE LUNARA'!G33+'RAPORTARE LUNARA'!H33</f>
        <v>0</v>
      </c>
      <c r="G33" s="39">
        <f>'ANEXA 2 a'!F33</f>
        <v>0</v>
      </c>
      <c r="H33" s="39">
        <f>'ANEXA 2 b'!F33</f>
        <v>0</v>
      </c>
      <c r="I33" s="40">
        <f>'ANEXA 2 c'!F33</f>
        <v>0</v>
      </c>
      <c r="J33" s="95" t="str">
        <f t="shared" si="0"/>
        <v> </v>
      </c>
    </row>
    <row r="34" spans="1:10" ht="18" customHeight="1">
      <c r="A34" s="15"/>
      <c r="B34" s="13"/>
      <c r="C34" s="46" t="s">
        <v>70</v>
      </c>
      <c r="D34" s="52" t="s">
        <v>71</v>
      </c>
      <c r="E34" s="79" t="s">
        <v>72</v>
      </c>
      <c r="F34" s="97">
        <f>'RAPORTARE LUNARA'!G34+'RAPORTARE LUNARA'!H34</f>
        <v>0</v>
      </c>
      <c r="G34" s="39">
        <f>'ANEXA 2 a'!F34</f>
        <v>0</v>
      </c>
      <c r="H34" s="39">
        <f>'ANEXA 2 b'!F34</f>
        <v>0</v>
      </c>
      <c r="I34" s="40">
        <f>'ANEXA 2 c'!F34</f>
        <v>0</v>
      </c>
      <c r="J34" s="95" t="str">
        <f t="shared" si="0"/>
        <v> </v>
      </c>
    </row>
    <row r="35" spans="1:10" ht="18" customHeight="1">
      <c r="A35" s="15"/>
      <c r="B35" s="13"/>
      <c r="C35" s="46" t="s">
        <v>156</v>
      </c>
      <c r="D35" s="52" t="s">
        <v>157</v>
      </c>
      <c r="E35" s="79" t="s">
        <v>158</v>
      </c>
      <c r="F35" s="97">
        <f>'RAPORTARE LUNARA'!G35+'RAPORTARE LUNARA'!H35</f>
        <v>22502</v>
      </c>
      <c r="G35" s="39">
        <f>'ANEXA 2 a'!F35</f>
        <v>22502</v>
      </c>
      <c r="H35" s="39">
        <f>'ANEXA 2 b'!F35</f>
        <v>0</v>
      </c>
      <c r="I35" s="40">
        <f>'ANEXA 2 c'!F35</f>
        <v>0</v>
      </c>
      <c r="J35" s="95"/>
    </row>
    <row r="36" spans="1:10" ht="18">
      <c r="A36" s="15"/>
      <c r="B36" s="13"/>
      <c r="C36" s="46" t="s">
        <v>73</v>
      </c>
      <c r="D36" s="52" t="s">
        <v>74</v>
      </c>
      <c r="E36" s="79" t="s">
        <v>75</v>
      </c>
      <c r="F36" s="97">
        <f>'RAPORTARE LUNARA'!G36+'RAPORTARE LUNARA'!H36</f>
        <v>19362</v>
      </c>
      <c r="G36" s="39">
        <f>'ANEXA 2 a'!F36</f>
        <v>19362</v>
      </c>
      <c r="H36" s="39">
        <f>'ANEXA 2 b'!F36</f>
        <v>0</v>
      </c>
      <c r="I36" s="40">
        <f>'ANEXA 2 c'!F36</f>
        <v>0</v>
      </c>
      <c r="J36" s="95" t="str">
        <f t="shared" si="0"/>
        <v> </v>
      </c>
    </row>
    <row r="37" spans="1:10" ht="11.25" customHeight="1">
      <c r="A37" s="15"/>
      <c r="B37" s="13"/>
      <c r="C37" s="46"/>
      <c r="D37" s="52"/>
      <c r="E37" s="79"/>
      <c r="F37" s="84"/>
      <c r="G37" s="39"/>
      <c r="H37" s="39"/>
      <c r="I37" s="40"/>
      <c r="J37" s="95" t="str">
        <f t="shared" si="0"/>
        <v> </v>
      </c>
    </row>
    <row r="38" spans="1:10" ht="18" customHeight="1">
      <c r="A38" s="15"/>
      <c r="B38" s="16" t="s">
        <v>76</v>
      </c>
      <c r="C38" s="46"/>
      <c r="D38" s="51" t="s">
        <v>77</v>
      </c>
      <c r="E38" s="79" t="s">
        <v>78</v>
      </c>
      <c r="F38" s="83">
        <f>SUM(F39:F45)</f>
        <v>0</v>
      </c>
      <c r="G38" s="83">
        <f>SUM(G39:G45)</f>
        <v>0</v>
      </c>
      <c r="H38" s="83">
        <f>SUM(H39:H45)</f>
        <v>0</v>
      </c>
      <c r="I38" s="83">
        <f>SUM(I39:I45)</f>
        <v>0</v>
      </c>
      <c r="J38" s="95" t="str">
        <f t="shared" si="0"/>
        <v> </v>
      </c>
    </row>
    <row r="39" spans="1:10" ht="12.75" customHeight="1">
      <c r="A39" s="15"/>
      <c r="B39" s="13"/>
      <c r="C39" s="46" t="s">
        <v>79</v>
      </c>
      <c r="D39" s="52" t="s">
        <v>80</v>
      </c>
      <c r="E39" s="79" t="s">
        <v>81</v>
      </c>
      <c r="F39" s="97">
        <f>'RAPORTARE LUNARA'!G39+'RAPORTARE LUNARA'!H39</f>
        <v>0</v>
      </c>
      <c r="G39" s="39">
        <f>'ANEXA 2 a'!F39</f>
        <v>0</v>
      </c>
      <c r="H39" s="39">
        <f>'ANEXA 2 b'!F39</f>
        <v>0</v>
      </c>
      <c r="I39" s="40">
        <f>'ANEXA 2 c'!F39</f>
        <v>0</v>
      </c>
      <c r="J39" s="95" t="str">
        <f t="shared" si="0"/>
        <v> </v>
      </c>
    </row>
    <row r="40" spans="1:10" ht="15" customHeight="1">
      <c r="A40" s="15"/>
      <c r="B40" s="13"/>
      <c r="C40" s="46" t="s">
        <v>82</v>
      </c>
      <c r="D40" s="52" t="s">
        <v>83</v>
      </c>
      <c r="E40" s="79" t="s">
        <v>84</v>
      </c>
      <c r="F40" s="97">
        <f>'RAPORTARE LUNARA'!G40+'RAPORTARE LUNARA'!H40</f>
        <v>0</v>
      </c>
      <c r="G40" s="39">
        <f>'ANEXA 2 a'!F40</f>
        <v>0</v>
      </c>
      <c r="H40" s="39">
        <f>'ANEXA 2 b'!F40</f>
        <v>0</v>
      </c>
      <c r="I40" s="40">
        <f>'ANEXA 2 c'!F40</f>
        <v>0</v>
      </c>
      <c r="J40" s="95" t="str">
        <f t="shared" si="0"/>
        <v> </v>
      </c>
    </row>
    <row r="41" spans="1:10" ht="14.25" customHeight="1">
      <c r="A41" s="15"/>
      <c r="B41" s="13"/>
      <c r="C41" s="46" t="s">
        <v>85</v>
      </c>
      <c r="D41" s="52" t="s">
        <v>86</v>
      </c>
      <c r="E41" s="79" t="s">
        <v>87</v>
      </c>
      <c r="F41" s="97">
        <f>'RAPORTARE LUNARA'!G41+'RAPORTARE LUNARA'!H41</f>
        <v>0</v>
      </c>
      <c r="G41" s="39">
        <f>'ANEXA 2 a'!F41</f>
        <v>0</v>
      </c>
      <c r="H41" s="39">
        <f>'ANEXA 2 b'!F41</f>
        <v>0</v>
      </c>
      <c r="I41" s="40">
        <f>'ANEXA 2 c'!F41</f>
        <v>0</v>
      </c>
      <c r="J41" s="95" t="str">
        <f t="shared" si="0"/>
        <v> </v>
      </c>
    </row>
    <row r="42" spans="1:10" ht="16.5" customHeight="1">
      <c r="A42" s="15"/>
      <c r="B42" s="13"/>
      <c r="C42" s="46" t="s">
        <v>88</v>
      </c>
      <c r="D42" s="55" t="s">
        <v>89</v>
      </c>
      <c r="E42" s="79" t="s">
        <v>90</v>
      </c>
      <c r="F42" s="97">
        <f>'RAPORTARE LUNARA'!G42+'RAPORTARE LUNARA'!H42</f>
        <v>0</v>
      </c>
      <c r="G42" s="39">
        <f>'ANEXA 2 a'!F42</f>
        <v>0</v>
      </c>
      <c r="H42" s="39">
        <f>'ANEXA 2 b'!F42</f>
        <v>0</v>
      </c>
      <c r="I42" s="40">
        <f>'ANEXA 2 c'!F42</f>
        <v>0</v>
      </c>
      <c r="J42" s="95" t="str">
        <f t="shared" si="0"/>
        <v> </v>
      </c>
    </row>
    <row r="43" spans="1:10" ht="15" customHeight="1">
      <c r="A43" s="15"/>
      <c r="B43" s="13"/>
      <c r="C43" s="46" t="s">
        <v>91</v>
      </c>
      <c r="D43" s="52" t="s">
        <v>92</v>
      </c>
      <c r="E43" s="79" t="s">
        <v>93</v>
      </c>
      <c r="F43" s="97">
        <f>'RAPORTARE LUNARA'!G43+'RAPORTARE LUNARA'!H43</f>
        <v>0</v>
      </c>
      <c r="G43" s="39">
        <f>'ANEXA 2 a'!F43</f>
        <v>0</v>
      </c>
      <c r="H43" s="39">
        <f>'ANEXA 2 b'!F43</f>
        <v>0</v>
      </c>
      <c r="I43" s="40">
        <f>'ANEXA 2 c'!F43</f>
        <v>0</v>
      </c>
      <c r="J43" s="95" t="str">
        <f t="shared" si="0"/>
        <v> </v>
      </c>
    </row>
    <row r="44" spans="1:10" ht="15" customHeight="1">
      <c r="A44" s="15"/>
      <c r="B44" s="13"/>
      <c r="C44" s="46" t="s">
        <v>151</v>
      </c>
      <c r="D44" s="52" t="s">
        <v>152</v>
      </c>
      <c r="E44" s="79" t="s">
        <v>153</v>
      </c>
      <c r="F44" s="97">
        <f>'RAPORTARE LUNARA'!G44+'RAPORTARE LUNARA'!H44</f>
        <v>0</v>
      </c>
      <c r="G44" s="39">
        <f>'ANEXA 2 a'!F44</f>
        <v>0</v>
      </c>
      <c r="H44" s="39">
        <f>'ANEXA 2 b'!F44</f>
        <v>0</v>
      </c>
      <c r="I44" s="40">
        <f>'ANEXA 2 c'!F44</f>
        <v>0</v>
      </c>
      <c r="J44" s="95"/>
    </row>
    <row r="45" spans="1:10" ht="12" customHeight="1">
      <c r="A45" s="15"/>
      <c r="B45" s="13"/>
      <c r="C45" s="46" t="s">
        <v>94</v>
      </c>
      <c r="D45" s="52" t="s">
        <v>95</v>
      </c>
      <c r="E45" s="79" t="s">
        <v>96</v>
      </c>
      <c r="F45" s="97">
        <f>'RAPORTARE LUNARA'!G45+'RAPORTARE LUNARA'!H45</f>
        <v>0</v>
      </c>
      <c r="G45" s="39">
        <f>'ANEXA 2 a'!F45</f>
        <v>0</v>
      </c>
      <c r="H45" s="39">
        <f>'ANEXA 2 b'!F45</f>
        <v>0</v>
      </c>
      <c r="I45" s="40">
        <f>'ANEXA 2 c'!F45</f>
        <v>0</v>
      </c>
      <c r="J45" s="95" t="str">
        <f t="shared" si="0"/>
        <v> </v>
      </c>
    </row>
    <row r="46" spans="1:10" ht="10.5" customHeight="1">
      <c r="A46" s="15"/>
      <c r="B46" s="13"/>
      <c r="C46" s="46"/>
      <c r="D46" s="52"/>
      <c r="E46" s="79"/>
      <c r="F46" s="84"/>
      <c r="G46" s="39"/>
      <c r="H46" s="39"/>
      <c r="I46" s="40"/>
      <c r="J46" s="95" t="str">
        <f t="shared" si="0"/>
        <v> </v>
      </c>
    </row>
    <row r="47" spans="1:10" ht="18">
      <c r="A47" s="15"/>
      <c r="B47" s="16" t="s">
        <v>97</v>
      </c>
      <c r="C47" s="46"/>
      <c r="D47" s="51" t="s">
        <v>98</v>
      </c>
      <c r="E47" s="79" t="s">
        <v>99</v>
      </c>
      <c r="F47" s="83">
        <f>SUM(F48:F54)</f>
        <v>40878</v>
      </c>
      <c r="G47" s="83">
        <f>SUM(G48:G54)</f>
        <v>38547</v>
      </c>
      <c r="H47" s="83">
        <f>SUM(H48:H54)</f>
        <v>1295</v>
      </c>
      <c r="I47" s="83">
        <f>SUM(I48:I54)</f>
        <v>1036</v>
      </c>
      <c r="J47" s="95" t="str">
        <f t="shared" si="0"/>
        <v> </v>
      </c>
    </row>
    <row r="48" spans="1:10" ht="18">
      <c r="A48" s="15"/>
      <c r="B48" s="13"/>
      <c r="C48" s="46" t="s">
        <v>100</v>
      </c>
      <c r="D48" s="52" t="s">
        <v>101</v>
      </c>
      <c r="E48" s="79" t="s">
        <v>102</v>
      </c>
      <c r="F48" s="97">
        <f>'RAPORTARE LUNARA'!G48+'RAPORTARE LUNARA'!H48</f>
        <v>0</v>
      </c>
      <c r="G48" s="39">
        <f>'ANEXA 2 a'!F48</f>
        <v>0</v>
      </c>
      <c r="H48" s="39">
        <f>'ANEXA 2 b'!F48</f>
        <v>0</v>
      </c>
      <c r="I48" s="40">
        <f>'ANEXA 2 c'!F48</f>
        <v>0</v>
      </c>
      <c r="J48" s="95" t="str">
        <f t="shared" si="0"/>
        <v> </v>
      </c>
    </row>
    <row r="49" spans="1:10" ht="18">
      <c r="A49" s="15"/>
      <c r="B49" s="13"/>
      <c r="C49" s="46" t="s">
        <v>103</v>
      </c>
      <c r="D49" s="52" t="s">
        <v>104</v>
      </c>
      <c r="E49" s="79" t="s">
        <v>105</v>
      </c>
      <c r="F49" s="97">
        <f>'RAPORTARE LUNARA'!G49+'RAPORTARE LUNARA'!H49</f>
        <v>0</v>
      </c>
      <c r="G49" s="39">
        <f>'ANEXA 2 a'!F49</f>
        <v>0</v>
      </c>
      <c r="H49" s="39">
        <f>'ANEXA 2 b'!F49</f>
        <v>0</v>
      </c>
      <c r="I49" s="40">
        <f>'ANEXA 2 c'!F49</f>
        <v>0</v>
      </c>
      <c r="J49" s="95" t="str">
        <f t="shared" si="0"/>
        <v> </v>
      </c>
    </row>
    <row r="50" spans="1:10" ht="18">
      <c r="A50" s="15"/>
      <c r="B50" s="13"/>
      <c r="C50" s="46" t="s">
        <v>106</v>
      </c>
      <c r="D50" s="52" t="s">
        <v>107</v>
      </c>
      <c r="E50" s="79" t="s">
        <v>108</v>
      </c>
      <c r="F50" s="97">
        <f>'RAPORTARE LUNARA'!G50+'RAPORTARE LUNARA'!H50</f>
        <v>0</v>
      </c>
      <c r="G50" s="39">
        <f>'ANEXA 2 a'!F50</f>
        <v>0</v>
      </c>
      <c r="H50" s="39">
        <f>'ANEXA 2 b'!F50</f>
        <v>0</v>
      </c>
      <c r="I50" s="40">
        <f>'ANEXA 2 c'!F50</f>
        <v>0</v>
      </c>
      <c r="J50" s="95" t="str">
        <f t="shared" si="0"/>
        <v> </v>
      </c>
    </row>
    <row r="51" spans="1:10" ht="28.5">
      <c r="A51" s="15"/>
      <c r="B51" s="13"/>
      <c r="C51" s="46" t="s">
        <v>109</v>
      </c>
      <c r="D51" s="52" t="s">
        <v>110</v>
      </c>
      <c r="E51" s="79" t="s">
        <v>111</v>
      </c>
      <c r="F51" s="97">
        <f>'RAPORTARE LUNARA'!G51+'RAPORTARE LUNARA'!H51</f>
        <v>0</v>
      </c>
      <c r="G51" s="39">
        <f>'ANEXA 2 a'!F51</f>
        <v>0</v>
      </c>
      <c r="H51" s="39">
        <f>'ANEXA 2 b'!F51</f>
        <v>0</v>
      </c>
      <c r="I51" s="40">
        <f>'ANEXA 2 c'!F51</f>
        <v>0</v>
      </c>
      <c r="J51" s="95" t="str">
        <f t="shared" si="0"/>
        <v> </v>
      </c>
    </row>
    <row r="52" spans="1:10" ht="28.5">
      <c r="A52" s="15"/>
      <c r="B52" s="13"/>
      <c r="C52" s="46" t="s">
        <v>112</v>
      </c>
      <c r="D52" s="52" t="s">
        <v>113</v>
      </c>
      <c r="E52" s="79" t="s">
        <v>114</v>
      </c>
      <c r="F52" s="97">
        <f>'RAPORTARE LUNARA'!G52+'RAPORTARE LUNARA'!H52</f>
        <v>0</v>
      </c>
      <c r="G52" s="39">
        <f>'ANEXA 2 a'!F52</f>
        <v>0</v>
      </c>
      <c r="H52" s="39">
        <f>'ANEXA 2 b'!F52</f>
        <v>0</v>
      </c>
      <c r="I52" s="40">
        <f>'ANEXA 2 c'!F52</f>
        <v>0</v>
      </c>
      <c r="J52" s="95" t="str">
        <f t="shared" si="0"/>
        <v> </v>
      </c>
    </row>
    <row r="53" spans="1:10" ht="18">
      <c r="A53" s="15"/>
      <c r="B53" s="13"/>
      <c r="C53" s="46" t="s">
        <v>115</v>
      </c>
      <c r="D53" s="52" t="s">
        <v>116</v>
      </c>
      <c r="E53" s="79" t="s">
        <v>117</v>
      </c>
      <c r="F53" s="97">
        <f>'RAPORTARE LUNARA'!G53+'RAPORTARE LUNARA'!H53</f>
        <v>0</v>
      </c>
      <c r="G53" s="39">
        <f>'ANEXA 2 a'!F53</f>
        <v>0</v>
      </c>
      <c r="H53" s="39">
        <f>'ANEXA 2 b'!F53</f>
        <v>0</v>
      </c>
      <c r="I53" s="40">
        <f>'ANEXA 2 c'!F53</f>
        <v>0</v>
      </c>
      <c r="J53" s="95" t="str">
        <f t="shared" si="0"/>
        <v> </v>
      </c>
    </row>
    <row r="54" spans="1:10" ht="18">
      <c r="A54" s="15"/>
      <c r="B54" s="13"/>
      <c r="C54" s="46" t="s">
        <v>118</v>
      </c>
      <c r="D54" s="52" t="s">
        <v>154</v>
      </c>
      <c r="E54" s="79"/>
      <c r="F54" s="97">
        <f>'RAPORTARE LUNARA'!G54+'RAPORTARE LUNARA'!H54</f>
        <v>40878</v>
      </c>
      <c r="G54" s="39">
        <f>'ANEXA 2 a'!F54</f>
        <v>38547</v>
      </c>
      <c r="H54" s="39">
        <f>'ANEXA 2 b'!F54</f>
        <v>1295</v>
      </c>
      <c r="I54" s="40">
        <f>'ANEXA 2 c'!F54</f>
        <v>1036</v>
      </c>
      <c r="J54" s="95" t="str">
        <f t="shared" si="0"/>
        <v> </v>
      </c>
    </row>
    <row r="55" spans="1:10" ht="11.25" customHeight="1">
      <c r="A55" s="15"/>
      <c r="B55" s="13"/>
      <c r="C55" s="46"/>
      <c r="D55" s="52"/>
      <c r="E55" s="79"/>
      <c r="F55" s="84"/>
      <c r="G55" s="39"/>
      <c r="H55" s="39"/>
      <c r="I55" s="40"/>
      <c r="J55" s="95" t="str">
        <f t="shared" si="0"/>
        <v> </v>
      </c>
    </row>
    <row r="56" spans="1:10" ht="14.25" customHeight="1">
      <c r="A56" s="15"/>
      <c r="B56" s="13"/>
      <c r="C56" s="46"/>
      <c r="D56" s="53" t="s">
        <v>119</v>
      </c>
      <c r="E56" s="79" t="s">
        <v>120</v>
      </c>
      <c r="F56" s="85">
        <f>'RAPORTARE LUNARA'!F56</f>
        <v>47</v>
      </c>
      <c r="G56" s="72">
        <f>'ANEXA 2 a'!F56</f>
        <v>46</v>
      </c>
      <c r="H56" s="72">
        <f>'ANEXA 2 b'!F56</f>
        <v>1</v>
      </c>
      <c r="I56" s="73">
        <f>'ANEXA 2 c'!F56</f>
        <v>0</v>
      </c>
      <c r="J56" s="95" t="str">
        <f t="shared" si="0"/>
        <v> </v>
      </c>
    </row>
    <row r="57" spans="1:10" ht="15" customHeight="1">
      <c r="A57" s="15"/>
      <c r="B57" s="13"/>
      <c r="C57" s="46"/>
      <c r="D57" s="53" t="s">
        <v>122</v>
      </c>
      <c r="E57" s="79" t="s">
        <v>123</v>
      </c>
      <c r="F57" s="85">
        <f>'RAPORTARE LUNARA'!H57</f>
        <v>45</v>
      </c>
      <c r="G57" s="72">
        <f>'ANEXA 2 a'!F57</f>
        <v>44</v>
      </c>
      <c r="H57" s="72">
        <f>'ANEXA 2 b'!F57</f>
        <v>1</v>
      </c>
      <c r="I57" s="73">
        <f>'ANEXA 2 c'!F57</f>
        <v>0</v>
      </c>
      <c r="J57" s="95" t="str">
        <f t="shared" si="0"/>
        <v> </v>
      </c>
    </row>
    <row r="58" spans="1:10" ht="16.5" customHeight="1">
      <c r="A58" s="15"/>
      <c r="B58" s="13"/>
      <c r="C58" s="46"/>
      <c r="D58" s="53" t="s">
        <v>124</v>
      </c>
      <c r="E58" s="79" t="s">
        <v>125</v>
      </c>
      <c r="F58" s="85">
        <f>'RAPORTARE LUNARA'!H58</f>
        <v>2</v>
      </c>
      <c r="G58" s="72">
        <f>'ANEXA 2 a'!F58</f>
        <v>2</v>
      </c>
      <c r="H58" s="72">
        <f>'ANEXA 2 b'!F58</f>
        <v>0</v>
      </c>
      <c r="I58" s="73">
        <f>'ANEXA 2 c'!F58</f>
        <v>0</v>
      </c>
      <c r="J58" s="95" t="str">
        <f t="shared" si="0"/>
        <v> </v>
      </c>
    </row>
    <row r="59" spans="1:10" ht="17.25" customHeight="1">
      <c r="A59" s="15"/>
      <c r="B59" s="13"/>
      <c r="C59" s="46"/>
      <c r="D59" s="53" t="s">
        <v>126</v>
      </c>
      <c r="E59" s="79" t="s">
        <v>127</v>
      </c>
      <c r="F59" s="85">
        <f>'RAPORTARE LUNARA'!H59</f>
        <v>45</v>
      </c>
      <c r="G59" s="72">
        <f>'ANEXA 2 a'!F59</f>
        <v>44</v>
      </c>
      <c r="H59" s="72">
        <f>'ANEXA 2 b'!F59</f>
        <v>1</v>
      </c>
      <c r="I59" s="73">
        <f>'ANEXA 2 c'!F59</f>
        <v>0</v>
      </c>
      <c r="J59" s="95" t="str">
        <f t="shared" si="0"/>
        <v> </v>
      </c>
    </row>
    <row r="60" spans="1:10" ht="23.25" customHeight="1">
      <c r="A60" s="15"/>
      <c r="B60" s="13"/>
      <c r="C60" s="46"/>
      <c r="D60" s="55" t="s">
        <v>134</v>
      </c>
      <c r="E60" s="79" t="s">
        <v>128</v>
      </c>
      <c r="F60" s="85">
        <f>'RAPORTARE LUNARA'!H60</f>
        <v>0</v>
      </c>
      <c r="G60" s="72">
        <f>'ANEXA 2 a'!F60</f>
        <v>0</v>
      </c>
      <c r="H60" s="72">
        <f>'ANEXA 2 b'!F60</f>
        <v>0</v>
      </c>
      <c r="I60" s="73">
        <f>'ANEXA 2 c'!F60</f>
        <v>0</v>
      </c>
      <c r="J60" s="95" t="str">
        <f t="shared" si="0"/>
        <v> </v>
      </c>
    </row>
    <row r="61" spans="1:10" ht="15" customHeight="1">
      <c r="A61" s="17"/>
      <c r="B61" s="18"/>
      <c r="C61" s="47"/>
      <c r="D61" s="54" t="s">
        <v>129</v>
      </c>
      <c r="E61" s="80" t="s">
        <v>130</v>
      </c>
      <c r="F61" s="86">
        <f>'RAPORTARE LUNARA'!H61</f>
        <v>0</v>
      </c>
      <c r="G61" s="74"/>
      <c r="H61" s="74"/>
      <c r="I61" s="75"/>
      <c r="J61" s="95" t="str">
        <f t="shared" si="0"/>
        <v> </v>
      </c>
    </row>
    <row r="62" ht="18.75" customHeight="1"/>
    <row r="63" spans="2:8" ht="18.75" customHeight="1">
      <c r="B63" s="76"/>
      <c r="C63" s="76"/>
      <c r="D63" s="76"/>
      <c r="E63" s="76"/>
      <c r="F63" s="76"/>
      <c r="G63" s="76"/>
      <c r="H63" s="76"/>
    </row>
    <row r="64" ht="12.75" customHeight="1"/>
    <row r="65" spans="3:8" ht="20.25">
      <c r="C65" s="76"/>
      <c r="D65" s="76"/>
      <c r="E65" s="76"/>
      <c r="F65" s="76"/>
      <c r="G65" s="76"/>
      <c r="H65" s="76"/>
    </row>
    <row r="67" spans="6:8" ht="20.25">
      <c r="F67" s="77"/>
      <c r="G67" s="77"/>
      <c r="H67" s="41"/>
    </row>
    <row r="68" spans="6:8" ht="20.25">
      <c r="F68" s="77"/>
      <c r="G68" s="77"/>
      <c r="H68" s="77"/>
    </row>
    <row r="69" spans="6:8" ht="20.25">
      <c r="F69" s="77"/>
      <c r="G69" s="77"/>
      <c r="H69" s="77"/>
    </row>
  </sheetData>
  <sheetProtection password="CEC8" sheet="1" objects="1" scenarios="1"/>
  <mergeCells count="13">
    <mergeCell ref="B11:B12"/>
    <mergeCell ref="C11:C12"/>
    <mergeCell ref="D11:D12"/>
    <mergeCell ref="A2:H2"/>
    <mergeCell ref="B7:H7"/>
    <mergeCell ref="B8:H8"/>
    <mergeCell ref="D5:H5"/>
    <mergeCell ref="I11:I12"/>
    <mergeCell ref="E11:E12"/>
    <mergeCell ref="F11:F12"/>
    <mergeCell ref="G11:G12"/>
    <mergeCell ref="H11:H12"/>
    <mergeCell ref="A11:A12"/>
  </mergeCells>
  <dataValidations count="2">
    <dataValidation type="whole" allowBlank="1" showInputMessage="1" showErrorMessage="1" sqref="H55:I61 H17:I17 H38:I38 H47:I47 F14:F61 G16:G61 G14:I15">
      <formula1>0</formula1>
      <formula2>1E+23</formula2>
    </dataValidation>
    <dataValidation type="whole" allowBlank="1" showInputMessage="1" showErrorMessage="1" sqref="H48:I54 H18:I37 H39:I46 H16:I16">
      <formula1>-99999999999999900</formula1>
      <formula2>1E+23</formula2>
    </dataValidation>
  </dataValidations>
  <printOptions/>
  <pageMargins left="0.83" right="0.25" top="0.17" bottom="0.17" header="0.17" footer="0.17"/>
  <pageSetup horizontalDpi="600" verticalDpi="600" orientation="portrait" paperSize="9" scale="66" r:id="rId1"/>
  <colBreaks count="1" manualBreakCount="1">
    <brk id="9" max="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Adrian BETIU</cp:lastModifiedBy>
  <cp:lastPrinted>2024-04-08T12:12:38Z</cp:lastPrinted>
  <dcterms:created xsi:type="dcterms:W3CDTF">1996-10-14T23:33:28Z</dcterms:created>
  <dcterms:modified xsi:type="dcterms:W3CDTF">2024-04-08T12:13:40Z</dcterms:modified>
  <cp:category/>
  <cp:version/>
  <cp:contentType/>
  <cp:contentStatus/>
</cp:coreProperties>
</file>